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C:\Users\user\Desktop\СВК\2023_Университет\ДОКЛАД СФУК 2022\2022\"/>
    </mc:Choice>
  </mc:AlternateContent>
  <bookViews>
    <workbookView showHorizontalScroll="0" xWindow="0" yWindow="0" windowWidth="19200" windowHeight="6470"/>
  </bookViews>
  <sheets>
    <sheet name="Sheet1" sheetId="1" r:id="rId1"/>
    <sheet name="Sheet3" sheetId="2" state="hidden" r:id="rId2"/>
    <sheet name="Sheet2" sheetId="3" r:id="rId3"/>
  </sheets>
  <externalReferences>
    <externalReference r:id="rId4"/>
  </externalReferences>
  <definedNames>
    <definedName name="data64">[1]Invoice!$D$39</definedName>
    <definedName name="_xlnm.Print_Area" localSheetId="0">Sheet1!$B$2:$G$104</definedName>
    <definedName name="Z_16855F67_37AB_4752_AA23_96FD6EA2F3E5_.wvu.Cols" localSheetId="0" hidden="1">Sheet1!$H:$K</definedName>
    <definedName name="Z_16855F67_37AB_4752_AA23_96FD6EA2F3E5_.wvu.PrintArea" localSheetId="0" hidden="1">Sheet1!$B$2:$G$104</definedName>
    <definedName name="Z_789D77B1_A5E0_403A_B804_E71F989F014D_.wvu.Cols" localSheetId="0" hidden="1">Sheet1!$H:$K</definedName>
    <definedName name="Z_789D77B1_A5E0_403A_B804_E71F989F014D_.wvu.PrintArea" localSheetId="0" hidden="1">Sheet1!$B$2:$G$104</definedName>
    <definedName name="Z_8497F79D_2C75_4167_834C_D55B187EEAC4_.wvu.Cols" localSheetId="0" hidden="1">Sheet1!$H:$K</definedName>
    <definedName name="Z_8497F79D_2C75_4167_834C_D55B187EEAC4_.wvu.PrintArea" localSheetId="0" hidden="1">Sheet1!$B$2:$G$104</definedName>
    <definedName name="Z_85318034_5F43_4A66_B9BA_3BAE7D23105F_.wvu.Cols" localSheetId="0" hidden="1">Sheet1!$I:$K</definedName>
    <definedName name="Z_926320B3_8FBA_4E17_B9E5_BFC074FB4AE6_.wvu.Cols" localSheetId="0" hidden="1">Sheet1!$I:$K</definedName>
    <definedName name="Z_B598AE22_1914_4CDF_8570_CC3F4C245B98_.wvu.Cols" localSheetId="0" hidden="1">Sheet1!$H:$K</definedName>
    <definedName name="Z_B598AE22_1914_4CDF_8570_CC3F4C245B98_.wvu.PrintArea" localSheetId="0" hidden="1">Sheet1!$B$2:$G$104</definedName>
  </definedNames>
  <calcPr calcId="162913" concurrentCalc="0"/>
  <customWorkbookViews>
    <customWorkbookView name="Генка Христова - Personal View" guid="{789D77B1-A5E0-403A-B804-E71F989F014D}" mergeInterval="0" personalView="1" maximized="1" showHorizontalScroll="0" xWindow="-8" yWindow="-8" windowWidth="1616" windowHeight="876" activeSheetId="1"/>
    <customWorkbookView name="userMF - Personal View" guid="{8497F79D-2C75-4167-834C-D55B187EEAC4}" mergeInterval="0" personalView="1" maximized="1" showHorizontalScroll="0" windowWidth="1362" windowHeight="543" activeSheetId="1"/>
    <customWorkbookView name="Жасмина Точева - Personal View" guid="{F95BAE57-64A0-49ED-BAE0-CAC0E32084FA}" mergeInterval="0" personalView="1" maximized="1" showHorizontalScroll="0" xWindow="-9" yWindow="-9" windowWidth="1458" windowHeight="868" activeSheetId="1" showComments="commIndAndComment"/>
    <customWorkbookView name="Валентин Бонев - Personal View" guid="{85318034-5F43-4A66-B9BA-3BAE7D23105F}" mergeInterval="0" personalView="1" maximized="1" showHorizontalScroll="0" xWindow="-8" yWindow="-8" windowWidth="1936" windowHeight="1056" activeSheetId="1"/>
    <customWorkbookView name="Ст.Белчев - Personal View" guid="{926320B3-8FBA-4E17-B9E5-BFC074FB4AE6}" mergeInterval="0" personalView="1" maximized="1" showHorizontalScroll="0" windowWidth="1916" windowHeight="783" activeSheetId="1"/>
    <customWorkbookView name="Петър Йорданов Петров - Personal View" guid="{94E07A01-2805-4FB6-9750-99EE1812A8A7}" mergeInterval="0" personalView="1" maximized="1" showHorizontalScroll="0" windowWidth="1436" windowHeight="675" activeSheetId="1"/>
    <customWorkbookView name="Иванка Чакърова - Personal View" guid="{98E7FD86-0791-4C64-A3C2-3F1FF72ABF64}" mergeInterval="0" personalView="1" maximized="1" showHorizontalScroll="0" windowWidth="1362" windowHeight="601" activeSheetId="1"/>
    <customWorkbookView name="Жанета Захова-Иванова - Personal View" guid="{16855F67-37AB-4752-AA23-96FD6EA2F3E5}" mergeInterval="0" personalView="1" maximized="1" showHorizontalScroll="0" xWindow="-8" yWindow="-8" windowWidth="1936" windowHeight="1056" activeSheetId="1" showComments="commIndAndComment"/>
    <customWorkbookView name="Жанета Захова - Иванова - Personal View" guid="{E00590C4-D827-4B15-AB1C-AA99E4143F62}" mergeInterval="0" personalView="1" maximized="1" showHorizontalScroll="0" xWindow="-8" yWindow="-8" windowWidth="1936" windowHeight="1056" activeSheetId="1"/>
    <customWorkbookView name="Стефан Белчев - Personal View" guid="{B598AE22-1914-4CDF-8570-CC3F4C245B98}" mergeInterval="0" personalView="1" maximized="1" showHorizontalScroll="0" xWindow="-9" yWindow="-9" windowWidth="1938" windowHeight="1048" activeSheetId="1"/>
  </customWorkbookViews>
</workbook>
</file>

<file path=xl/calcChain.xml><?xml version="1.0" encoding="utf-8"?>
<calcChain xmlns="http://schemas.openxmlformats.org/spreadsheetml/2006/main">
  <c r="E78" i="1" l="1"/>
  <c r="G10" i="2"/>
  <c r="E72" i="1"/>
  <c r="E62" i="1"/>
  <c r="E52" i="1"/>
  <c r="E45" i="1"/>
  <c r="F45" i="1"/>
  <c r="C10" i="2"/>
  <c r="C9" i="2"/>
  <c r="F52" i="1"/>
  <c r="D10" i="2"/>
  <c r="F62" i="1"/>
  <c r="E10" i="2"/>
  <c r="E9" i="2"/>
  <c r="F72" i="1"/>
  <c r="F10" i="2"/>
  <c r="F9" i="2"/>
  <c r="F78" i="1"/>
  <c r="E80" i="1"/>
  <c r="G9" i="2"/>
  <c r="B9" i="2"/>
  <c r="F80" i="1"/>
  <c r="B10" i="2"/>
  <c r="D9" i="2"/>
</calcChain>
</file>

<file path=xl/sharedStrings.xml><?xml version="1.0" encoding="utf-8"?>
<sst xmlns="http://schemas.openxmlformats.org/spreadsheetml/2006/main" count="138" uniqueCount="138">
  <si>
    <t>ТЕЖЕСТ НА ФАКТОРИТЕ</t>
  </si>
  <si>
    <t>КОНТРОЛНА СРЕДА</t>
  </si>
  <si>
    <t>КОНТРОЛНИ ДЕЙНОСТИ</t>
  </si>
  <si>
    <t>ОЦЕНКА НА РИСКА</t>
  </si>
  <si>
    <t>ИНФОРМАЦИЯ И КОМУНИКАЦИЯ</t>
  </si>
  <si>
    <t>МОНИТОРИНГ</t>
  </si>
  <si>
    <t>№</t>
  </si>
  <si>
    <t>Лична почтеност и професионална етика на ръководството и персонала</t>
  </si>
  <si>
    <t>НИВА НА САМООЦЕНКАТА:</t>
  </si>
  <si>
    <t>Определяне на целите /Целеполагане/</t>
  </si>
  <si>
    <t>Организационна структура, осигуряваща разделение на отговорностите, отчетност и докладване</t>
  </si>
  <si>
    <t>КРИТЕРИИ</t>
  </si>
  <si>
    <t>МОТИВИ ЗА ПОСТАВЕНАТА ОЦЕНКА</t>
  </si>
  <si>
    <t>СРЕДНА САМООЦЕНКА</t>
  </si>
  <si>
    <t>НЕЗАДОВОЛИТЕЛНА</t>
  </si>
  <si>
    <t>ЗАДОВОЛИТЕЛНА</t>
  </si>
  <si>
    <t>ДОБРА</t>
  </si>
  <si>
    <t>МНОГО ДОБРА</t>
  </si>
  <si>
    <t xml:space="preserve">КРИТЕРИИ И ОЦЕНКА ЗА КОНТРОЛНА СРЕДА </t>
  </si>
  <si>
    <t>КРИТЕРИИ И ОЦЕНКА ЗА УПРАВЛЕНИЕ НА РИСКА</t>
  </si>
  <si>
    <t>КРИТЕРИИ И ОЦЕНКА ЗА ИНФОРМАЦИЯ И КОМУНИКАЦИЯ</t>
  </si>
  <si>
    <t>КРИТЕРИИ  И ОЦЕНКА ЗА МОНИТОРИНГ</t>
  </si>
  <si>
    <t>Политиките и практиките по управление на човешките ресурси в организацията осигуряват прозрачност при подбора и назначаването на квалифицирани служители.</t>
  </si>
  <si>
    <t>Въведени са политики и процедури за текущ контрол върху изпълнението на поети финансови ангажименти и сключени договори.</t>
  </si>
  <si>
    <t>Въведени са политики и процедури за обективно, пълно, достоверно, точно и навременно осчетоводяване на всички стопански операции в организацията.</t>
  </si>
  <si>
    <t>Има правила за работа с информационните системи/технологии, които включват смяна на пароли, права за достъп, външна защита и други.</t>
  </si>
  <si>
    <t>Годишните цели на организацията и показателите/индикаторите за тяхното изпълнение са определени в планове/програми на организацията.</t>
  </si>
  <si>
    <t>оценка       1 - 4</t>
  </si>
  <si>
    <t>Ръководството предприема адекватни мерки, относими към идентифицираните и оценени рискове.</t>
  </si>
  <si>
    <t>Създадена е организация, при която служителите знаят как, къде и пред кого да докладват при установени  грешки, нередности, измами или злоупотреби.</t>
  </si>
  <si>
    <t>Всеки ръководител изпълнява своите задължения и отговорности в съответствие с правилата/реда за делегиране на отговорности в организацията.</t>
  </si>
  <si>
    <t>Всяко структурно звено се отчита за своята дейност и изпълнението на своите цели пред ръководството.</t>
  </si>
  <si>
    <t>Осъществява се ефективна комуникация с външни организации,  във връзка с постигане целите на организацията.</t>
  </si>
  <si>
    <t>Предприемат се адекватни и навременни действия за изпълнение на дадени препоръки и предписания от страна на вътрешен или външен одит, инспекция и др.</t>
  </si>
  <si>
    <t>Длъжностните характеристики на служителите се преглеждат периодично, във връзка със задълженията, изискуемата квалификация и линиите на докладване като се актуализират при необходимост.</t>
  </si>
  <si>
    <t>ОБЩА САМООЦЕНКА ЗА СЪСТОЯНИЕТО НА СФУК</t>
  </si>
  <si>
    <t>Самооценка на раздел „Мониторинг“</t>
  </si>
  <si>
    <t>Самооценка на раздел „Управление на риска“</t>
  </si>
  <si>
    <t>Самооценка на раздел „Контролни дейности“</t>
  </si>
  <si>
    <t>Самооценка на раздел „Информация и комуникация“</t>
  </si>
  <si>
    <t>Самооценка на раздел „Контролна среда“</t>
  </si>
  <si>
    <t xml:space="preserve">Всяко  звено на организацията (дирекция/отдел/др.) има ясно дефинирани правомощия и отговорности, описани във функционални характеристики или по друг подходящ начин. </t>
  </si>
  <si>
    <t>В организацията се прилагат правила за поведение  (Етичен кодекс, Кодекс за поведение и др.).</t>
  </si>
  <si>
    <t>През отчетната година дейности и/или процеси на организацията не са били обект на критични обществени обсъждания и публикации.</t>
  </si>
  <si>
    <t>КРИТЕРИИ И ОЦЕНКА ЗА КОНТРОЛНИ ДЕЙНОСТИ</t>
  </si>
  <si>
    <t xml:space="preserve"> - ОРГАНИЗАЦИЯТА НЕ ПОКРИВА КРИТЕРИИТЕ</t>
  </si>
  <si>
    <t xml:space="preserve"> - ОРГАНИЗАЦИЯТА ЧАСТИЧНО ПОКРИВА КРИТЕРИИТЕ</t>
  </si>
  <si>
    <t xml:space="preserve"> - ОРГАНИЗАЦИЯТА ПОКРИВА КРИТЕРИИТЕ, НО СЕ НУЖДАЕ ОТ ПОДОБРЕНИЕ</t>
  </si>
  <si>
    <t xml:space="preserve"> - ОРГАНИЗАЦИЯТА НАПЪЛНО ПОКРИВА КРИТЕРИИТЕ </t>
  </si>
  <si>
    <t xml:space="preserve">Делегираните правомощия и отговорности са разпределени, отчитайки необходимата компетентност и се проверяват текущо като се актуализират при всяка съществена промяна на обстоятелствата. </t>
  </si>
  <si>
    <t xml:space="preserve">Отговорил:             </t>
  </si>
  <si>
    <t xml:space="preserve">Организация:             </t>
  </si>
  <si>
    <t xml:space="preserve">Длъжност:             </t>
  </si>
  <si>
    <t xml:space="preserve">Управление на човешките ресурси </t>
  </si>
  <si>
    <t>Годишните цели на организацията са ясни, конкретни и измерими.</t>
  </si>
  <si>
    <t>Проблемите/въпросите по отношение на вътрешния контрол се дискутират на оперативни заседания на ръководния състав, заседания на риск-мениджмънта/Комитета по риска/Съвета за управление на риска и др.</t>
  </si>
  <si>
    <t>В организацията има риск-регистър, който включва съществените рискове, свързани с целите на всички административни звена и въведените контролни дейности.</t>
  </si>
  <si>
    <t>Въведени са правила за достъп до активите и информацията (включително личните данни), които осигуряват тяхната защита от неоторизиран достъп.</t>
  </si>
  <si>
    <t>Осъществява се ефективна комуникация до всички йерархични нива на организацията.</t>
  </si>
  <si>
    <t>Управленска философия, стил на работа на ръководството и компетентност на персонала</t>
  </si>
  <si>
    <t>Ръководството на организацията разполага с уместна, своевременна, актуална, точна, вярна и достъпна информация при текущата работа и вземане на съответните управленски решения.</t>
  </si>
  <si>
    <t>Прилагат се процедури по документиране, съхраняване и архивиране на информацията, съдържаща правила за съставяне, оформяне, движение, използване и архивиране на документите и осигуряваща адекватна одитна пътека за проследимост и наблюдение.</t>
  </si>
  <si>
    <t>Извършват се обективни периодични оценки на служителите в организацията по отношение на задачите, които изпълняват.</t>
  </si>
  <si>
    <t>Текущо се наблюдава и периодично се оценява състоянието на вътрешния контрол (системите за финансово управление и контрол).</t>
  </si>
  <si>
    <t>Стратегическите цели са съобразени  с целите и задачите, определени с относимите  национални стратегии, с управленската програма на правителството и/или с други стратегически документи.</t>
  </si>
  <si>
    <t xml:space="preserve">В стратегическите планове и програми са определени целите, които представляват дългосрочните приоритети на организацията.
</t>
  </si>
  <si>
    <t xml:space="preserve">МИНИСТЕРСТВО НА ФИНАНСИТЕ                  Утвърдил: /п/                                                                                                                          
                                                                                                      МИНИСТЪР НА ФИНАНСИТЕ 
                                                                                                      РОСИЦА ВЕЛКОВА-ЖЕЛЕВА
                                                                                                     </t>
  </si>
  <si>
    <t>Тихомир Николов Стайков</t>
  </si>
  <si>
    <t>Университет "Проф. д-р Асен Златаров"</t>
  </si>
  <si>
    <t>Главен експерт методология и вк</t>
  </si>
  <si>
    <t>Административно-управленската дейност, образователният процес, научноизследователската и художествено-творческа дейност, както и ресурсното обезпечаване са акценти от стратегията за развитие, които следват насоките в националните стратегии и управленските програми за развитието на висшето образование в България.</t>
  </si>
  <si>
    <t xml:space="preserve">Всички решения на Академичния съвет се публикуват на интернет страницата на организацията. Разработен е нов сайт на университета, където има отделен елемент касаещ "вътрешният контрол", където се публикуват новите документи, правила и заповеди, свързани със системата за вътрешен контрол. Деканите на факултети, директорите на колежите и департаментите, ръководителите на катедрите запознават и представят на заседания писмено разписаните действия на публичната институция.  Главен експерт методология и вътрешен контрол периодично запознава служителите с вътрешните нормативни правила и заповеди. Същото длъжностно лице информира своевременно ръководителите за промени или за напомняне за прилагане на приети правила/заповеди и сроковете за тях. През 2023 г. ще продължи добрата практиката на провеждане на информационни срещи във връзка с коректното прилагане на нормативната уредба. </t>
  </si>
  <si>
    <t xml:space="preserve">С заповед № РД09-1602/03.08.2020 г. на Министъра на образованието е утвърдена Политика за развитие на Университета „Проф. Асен Златаров“ - Бургас със стратегически цели, задачи, показатели за измерване на изпълнението и целеви стойности.
</t>
  </si>
  <si>
    <r>
      <t xml:space="preserve">Служителите на организацията са запознати с визията, мисията, целите и мерките, заложени в стратегическите и годишните планове и програмни документи.
</t>
    </r>
    <r>
      <rPr>
        <i/>
        <sz val="10"/>
        <color rgb="FFFF0000"/>
        <rFont val="Times New Roman"/>
        <family val="1"/>
      </rPr>
      <t>Моля,  в колона "Мотиви за поставената оценка" посочете по какъв начин са запознати служителите на организацията!</t>
    </r>
  </si>
  <si>
    <t>Годишните цели (мандатни) са утвърдена в Политика за развитие на Университета „Проф. Асен Златаров“ - Бургас  и Стратегията за развитие на университета.</t>
  </si>
  <si>
    <r>
      <t xml:space="preserve">За отчетния период годишните цели на организацията са изпълнени и същите са подпомогнали изпълнението на стратегическите планове и програмните документи.
</t>
    </r>
    <r>
      <rPr>
        <i/>
        <sz val="10"/>
        <color rgb="FFFF0000"/>
        <rFont val="Times New Roman"/>
        <family val="1"/>
      </rPr>
      <t>Моля, в колона "Мотиви за поставената оценка" посочете има ли неизпълнени годишни цели (частично/изцяло) и  причините възпрепятствали постигането им!</t>
    </r>
  </si>
  <si>
    <t>Годишните цели на висшето училище са ясни, конкретни и обективно измерими, съобразени със специфаката на организационно-управленската структура и дейността на организацията. .</t>
  </si>
  <si>
    <t>За отчетният период на база представената информация и годишния отчет на Ректора, пред Общото събрание на университета, целите относими за периода са постигнати и сравнени с индикаторите в утвърдената Политика за развитие на висшето училище. С решение №1 от проведено заседание на 20.05.2022 г. на Академичния съвет (Протокол № 42) е приет годишния отчет на ръководството за периода юни 2021-юни 2022 г</t>
  </si>
  <si>
    <r>
      <t xml:space="preserve">В случай, че са установени нарушения на правилата за поведение същите се докладват и се предприемат съответните дисциплиниращи мерки.
</t>
    </r>
    <r>
      <rPr>
        <i/>
        <sz val="10"/>
        <color rgb="FFFF0000"/>
        <rFont val="Times New Roman"/>
        <family val="1"/>
      </rPr>
      <t>Моля, в колона "Мотиви за поставената оценка" посочете установени ли са нарушения през отчетната година и ако са установени какви са предприетите последващи мерки! В случай, че не са установени нарушения, моля посочете изрично това обстоятелство!</t>
    </r>
  </si>
  <si>
    <r>
      <t xml:space="preserve">Всички служители на организацията са запознати с правилата за поведение и реда за докладване на нарушения на етичните норми. 
</t>
    </r>
    <r>
      <rPr>
        <i/>
        <sz val="10"/>
        <color rgb="FFFF0000"/>
        <rFont val="Times New Roman"/>
        <family val="1"/>
      </rPr>
      <t>Моля, в колона "Мотиви за поставената оценка" посочете по какъв начин са запознати служителите на организацията!</t>
    </r>
  </si>
  <si>
    <t>През календарната 2022 г., са постъпили три сигнала до Комисията по етика. Председателят на Комисията на база проведени заседания е докладвал до Ректора на университета, взетите решения и предложения за действия от страна на комисията. Не са установени крайни нарушения на Етичния кодекс. С решение №16  от проведено заседание на 26.06.2022 г. (Пртокол №43) е приет Отчет за дейността на Комисията по етика за периода юни 2021-юни 2022 г.</t>
  </si>
  <si>
    <t>Чрез Етичният кодекс на университета, се определят основните цели, принципи, ценности и правила за поведение, които служителите трябва да спазват. Въз основа на решение № 17 от протокол № 34/21.06.2017 г. на Академичния съвет, е избран нов състав на комисията по етика. Същата е назначена със заповед № РД 254/26.06.2017 г. на Ректора на университета. С решение № 37 от проведено заседание на Академичен съвет (протокол № 29/22.07.2021 г). е приет актуалиазиран състав на Комисията по етика.
През 2023 г. са планирани действия по актуализиране на Етичния кодекс и Правилата за работа на Комисията по етика, в отговор на прилагане на добрите практики и стандарти за управление, най-вече в частта за докладване на съмнения за корупция.</t>
  </si>
  <si>
    <t>Новопостъпилите служители се запознават с рамките на основните вътрешни нормативни правила на висшето училище, включително Етичния кодекс и реда за докладване на етичните норми.</t>
  </si>
  <si>
    <r>
      <t xml:space="preserve">Организационната структура на всяко звено в организацията е в съответствие с възложените ѝ функции и дейности.
</t>
    </r>
    <r>
      <rPr>
        <i/>
        <sz val="10"/>
        <color rgb="FFFF0000"/>
        <rFont val="Times New Roman"/>
        <family val="1"/>
      </rPr>
      <t>Моля, в колона "Мотиви за поставената оценка" посочете колко на брой промени в организационната структура на Вашата организация са извършени през текущата година!</t>
    </r>
  </si>
  <si>
    <r>
      <t xml:space="preserve">В организацията е осигурено разделението на отговорностите при вземане на решение, изпълнение и осъществяване на контрол.
</t>
    </r>
    <r>
      <rPr>
        <i/>
        <sz val="10"/>
        <color rgb="FFFF0000"/>
        <rFont val="Times New Roman"/>
        <family val="1"/>
      </rPr>
      <t>Моля, в колона "Мотиви за поставената оценка" посочете с какви актове/документи е осигурено разделянето на отговорностите! Ако във Вашата организация е налице съвместяване на две от тези дейности, посочете кои са тези дейности и длъжностите на лицата, които ги съвместяват!</t>
    </r>
  </si>
  <si>
    <t>ВЪПРОСНИК ЗА САМООЦЕНКА НА СИСТЕМИТЕ ЗА ФИНАНСОВО УПРАВЛЕНИЕ И КОНТРОЛ</t>
  </si>
  <si>
    <t xml:space="preserve">Организационната структура е в съответствие с изискванията на Закона за висшето образование, законовата рамка, вътрешните нормативни документи и спецификата на дейността на организацията. През отчетната година на база решения от проведени заседания на Академичния съвет са направени три промени - закрита е една катедра и на нейно място са утвърдени две нови; създадени са Център за иновативни образователни технологии и Център за професионално обучение към Департамента за КПРПС. </t>
  </si>
  <si>
    <t>Правомощията и отговорностите на отделните звена, са разписани чрез Правилника за устройство и дейността на университета, Правилник за вътрешния трудов ред, длъжностни характеристики, заповеди и наредби.</t>
  </si>
  <si>
    <r>
      <t xml:space="preserve">Създадени са адекватни линии за отчетност и докладване, съответстващи на делегираните правомощия с цел наблюдение на постигнатите резултати.
</t>
    </r>
    <r>
      <rPr>
        <i/>
        <sz val="10"/>
        <color rgb="FFFF0000"/>
        <rFont val="Times New Roman"/>
        <family val="1"/>
      </rPr>
      <t>Моля, в колона "Мотиви за поставената оценка"  посочете на какъв период от време се отчитат и докладват постигнатите резултати!</t>
    </r>
  </si>
  <si>
    <t>Управленската отговорност и контролните дейности, предопредялат Ръководството да въведе писмени политики и процедури, и да създаде необходимата организация, чрез която да се предотврати възможността едно лице да контролира всички ключови дейности и процеси в организацията. Респективно на това в университета е назначен главен експерт методология и вътрешен контрол, на който са възложени функциите по осъществяване на предварителен контрол за законосъобразност, методология и разписване на правила за вътрешен контрол (ВК), подробно описани в неговата длъжностна характеристика, заповеди. През януари 2023 г. са актуализирани Правила за осъществяване на предварителен контрол за законосъобразност в дейността на университета, с разпределени дейности по предварителен контрол, специфичен контрол и тяхното документиране. В организацията не е налице осъшествяване на две от посочените в текущия въпрос, дейности.</t>
  </si>
  <si>
    <t>Въз основа на чл. 11, ал.2, т.3 от ЗФУКПС, както и указания за осъществяване на управленска отговорност в организациите от публичния сектор, ръководството на висшето училище създава необходимите условия за практическото реализиране на отчетност и докладване. Регулярни работни срещи, проследяване на документооборота, както и въвеждане на последващи оценки на изпълнението (планирани за утвърждаване през февруари 2023 г.) са част от индикатори за адекватни линии на отчетност и докладване. Ректора на университета свиква всяка седмица ректорски съвети, на които се докладват постигнатите резултати. През 2023 г. ще се акцентира върху провежданото на оперативни срещи всяка седмица между ключови експерти от администрацията с пом.-ректора на университета.</t>
  </si>
  <si>
    <r>
      <t xml:space="preserve">Ръководството и служителите поддържат и демонстрират ниво на умения и знания, което им гарантира ефективно и ефикасно изпълнение на своите задължения.                                                             </t>
    </r>
    <r>
      <rPr>
        <i/>
        <sz val="10"/>
        <color rgb="FFFF0000"/>
        <rFont val="Times New Roman"/>
        <family val="1"/>
      </rPr>
      <t>Моля, в колона "Мотиви за поставената оценка" посочете по какъв начин се оценява нивото на знания и умения и как се осигурява тяхното поддържане!</t>
    </r>
  </si>
  <si>
    <t>Длъжностните лица в институцията, притежават необходимата компетентност и практически опит за съответната длъжност, което им позволява да осъществят делегираните им правомощия. Актовете (заповеди на Ректор и заверени пълномощни, длъжностни характеристики) са свързани със специфичен достъп до информация, финансови документи, подписване на договори, платежни нареждания и друга финансова или правна документация. Последните, при всяка съществена промяна или конкретно обстоятелство, подлежат на промяна.</t>
  </si>
  <si>
    <t>Ежегодно Ректорът на университета утвърждава план за обучения на администрацията, който е за специализирани обучения, допринасящи за постигане целите на институцията и за обучения, свързани с професионално и личностно израстване.  Нивото на знания се оценява посредством наблюдение на преките ръководители за справяне с възложените задачи и спазване на крайни срокове.  На всеки един член от ръководството е дадена възможност за развитие, посредством участие в управлението на проекти, координация или експертни становища. Главният експерт методология и вътрешен контрол ежегодно участва в обучения, организирани от Школата по публични финанси към Министерство на финансите.</t>
  </si>
  <si>
    <t>Всеки ръководител изпълнява своите задължения и отговорности, съобразно подписана длъжностна характеристика, разписана конкретна заповед,  заверено пълномощно от Ректора на университета.</t>
  </si>
  <si>
    <t>Утвърдените от Министъра на финансите документи, указания, както и Стратегията за развитие на вътрешния контрол за периода 2023-2026 г., са нормативните предпоставка за развитието на вътрешния контрол в университета. Главният експерт методология и вътрешен контрол е в основата на този процес и ежегодно участва в обучения, организирани от Школата по публични финанси, като поддържа контакти и с други публични институции за обмяна на добри практики. Провеждат се оперативни заседания между ръководството и отговорните лица, на които се дискутират посоката на развитие и адаптирането на вътрешните правила. През 2023 г. ще приключи процеса по актуализиране на пакет от документи за вътрешен контрол, ще бъде утвърден списък с лица извършващи последващи оценки. През октомври 2022 г. университетът беше домакин на Първия практически форум по вътрешен контрол за експерти само от сферата на висшето образование. На форума присъстваха 34 експерта от 25 университета. Планира се през 2023 г. тази практика да продължи, университета да бъде отново домакин. Целта е поддържане на създадената вече, експертна мрежа от мнения и становища.</t>
  </si>
  <si>
    <r>
      <t xml:space="preserve">Текучеството на ръководния и/или експертния състав е в граници, които не оказват влияние върху постигане целите на организацията.
</t>
    </r>
    <r>
      <rPr>
        <i/>
        <sz val="10"/>
        <color rgb="FFFF0000"/>
        <rFont val="Times New Roman"/>
        <family val="1"/>
      </rPr>
      <t>Моля, в колона "Мотиви за поставената оценка", посочете какви стимули за мотивиране и задържане на персонала се прилагат във Вашата организация!</t>
    </r>
  </si>
  <si>
    <t>Подборът на персонала е в съотвествие с установените в тази област законови изисквания, както по отношение на обявяването на конкурси за заемане на длъжности, така и при самото провеждане на подбора.</t>
  </si>
  <si>
    <t>Академичният състав на университета се атестира съобразно Правилника за атестиране на академичния състав, като срокът за нехабилитираните лица е веднъж на 3 години, а на хабилитираните веднъж на 5 години.  Атестирането на непреподавателския състав се извършва веднъж годишно.</t>
  </si>
  <si>
    <t>Периодично се правят прегледи на длъжностните характеристики на администрацията, заета във финансово-счетоводия отдел и научноизследователския институт. Последният преглед е извършен през 2022 г.</t>
  </si>
  <si>
    <t>През 2022 г. не е налице текучество на ръководен или експертен състав. Стимулите за мотивиране и задържане експертния състав примерно са финансови и нефинансови. Осигуряване на възможности за професионално развитие, достъп до отворени бази данни, прилагане на вътрешни правила и наредби за допълнително материално стимулиране на база оценки и представени резултати.</t>
  </si>
  <si>
    <t>Риск-регистърът се актуализира поне веднъж годишно.</t>
  </si>
  <si>
    <r>
      <t xml:space="preserve">Извършва се текущ преглед и актуализация на Стратегията за управление на риска.
</t>
    </r>
    <r>
      <rPr>
        <i/>
        <sz val="10"/>
        <color rgb="FFFF0000"/>
        <rFont val="Times New Roman"/>
        <family val="1"/>
      </rPr>
      <t>Моля, в колона "Мотиви за поставената оценка" посочете от коя година е последната актуализация на Стратегията за управление на риска"!</t>
    </r>
  </si>
  <si>
    <r>
      <t xml:space="preserve">Ръководителите на всички нива са ангажирани в оценката на риска и попълването на риск-регистъра.
</t>
    </r>
    <r>
      <rPr>
        <i/>
        <sz val="10"/>
        <color rgb="FFFF0000"/>
        <rFont val="Times New Roman"/>
        <family val="1"/>
      </rPr>
      <t>Моля, в колона "Мотиви за поставената оценка" посочете  по какъв начин е документирано участието на ръководителите на всички нива в оценката на риска и попълването на риск-регистъра! (напр. чрез подпис на риск-регистъра, подпис на изготвени протоколи от работата на работната група за управление на риска, а ако не се документира - моля да се посочи)</t>
    </r>
  </si>
  <si>
    <r>
      <t xml:space="preserve">В организацията има определен риск-мениджмънт - Комитет по риска/Съвет за управление на риска в организацията/риск-ръководител, който координира процеса по управление на риска.                                                               </t>
    </r>
    <r>
      <rPr>
        <i/>
        <sz val="10"/>
        <color rgb="FFFF0000"/>
        <rFont val="Times New Roman"/>
        <family val="1"/>
      </rPr>
      <t>Моля, в колона "Мотиви за поставената оценка" посочете каква структура или служител координира процеса по УР във Вашата организация!</t>
    </r>
  </si>
  <si>
    <t>С заповед №332/20.12.2019 г. на Ректора, действащата "стратегия за управление на риска-елемент от ръководния модел за устойчиво развитие и приложение на системата за финансово управление и контрол", се прилага и за периода 2019-2023 г. или до момента на нейното актуализиране. С заповед № РД-40/15.02.2022 г. е определен отговорен служител по управление на риска (риск мениджмънт). В същата заповед е определен и новата работна група по управление на риска (Комитет). Преглед на действащата стратегия за управление на риска се прави ежегодно като нейното актуализиране трябва окончателно да приключи до края на 2023 г.</t>
  </si>
  <si>
    <t>Във висшето училище е разпискан Риск регистър, както и  разписан Преглед на Риск регистъра за 2022 г. Въведени са нови контролни дейности, след извършен анализ разходи ползи и през 2023 г. ще се отчете резултата от тяхното практическо реализиране.</t>
  </si>
  <si>
    <t>Във висшето училище е разпискан Риск регистър, както и  разписан Преглед на Риск регистъра за 2022 г. (веднъж годишно).</t>
  </si>
  <si>
    <t xml:space="preserve">Участието на ръководителите, но не от всички звена се извършва просредством Подпис на изготвения протокол от работната група. В работна група участват ръководители на звена от структурата на университета, а Ректора утвърждава Риск регистъра. Като добра практика може да се възприеме в новата стратегия за управление на риска да се подписват ръководителите на основните структурни звена в университета - декани/директори. </t>
  </si>
  <si>
    <t xml:space="preserve">През 2023 г. се предвижда създаването на отдел "Методология и вътрешен контрол", който да координара процеса по управление на риска. Главен експерт методология и вътрешен конгрол е определеното лице с заповед № РД-40/15.02.2022 г. като отговорен служител по управление на риска (риск мениджмънт). В същата заповед е определен и новата работна група по управление на риска (Комитет). </t>
  </si>
  <si>
    <r>
      <t xml:space="preserve">Спазва се принципът на двойния подпис при поемане на финансови задължения и извършване на плащания.
</t>
    </r>
    <r>
      <rPr>
        <i/>
        <sz val="10"/>
        <color rgb="FFFF0000"/>
        <rFont val="Times New Roman"/>
        <family val="1"/>
      </rPr>
      <t>Моля, в колона "Мотиви за поставената оценка" посочете длъжностите на лицата, определени да полагат подпис!</t>
    </r>
  </si>
  <si>
    <r>
      <t xml:space="preserve">Осигурено е осъществяването на предварителен контрол за законосъобразност.                              </t>
    </r>
    <r>
      <rPr>
        <i/>
        <sz val="10"/>
        <color rgb="FFFF0000"/>
        <rFont val="Times New Roman"/>
        <family val="1"/>
      </rPr>
      <t>Моля, в колона "Мотиви за поставенета оценка" посочете от кого се осъществява предварителен контрол върху дейности с пряко финансово изражение и върху специализирани дейности на организацията!</t>
    </r>
  </si>
  <si>
    <r>
      <t xml:space="preserve">Въведени са политики и процедури за последващи оценки на изпълнението.                   </t>
    </r>
    <r>
      <rPr>
        <i/>
        <sz val="10"/>
        <color rgb="FFFF0000"/>
        <rFont val="Times New Roman"/>
        <family val="1"/>
      </rPr>
      <t>Моля, в колона "Мотиви за поставената оценка" посочете какъв подход за извършване на последващи оценки е избран, какви процеси ще бъдат обект на оценка и кой ще ги извършва!</t>
    </r>
  </si>
  <si>
    <t xml:space="preserve">Предварителния контрол за законосъобразност, извършван вътре в университета по реда на ЗФУКПС в съотвествие с приложимото законодателство и вътрешните актове, е актуализиран през януари 2023 г. През 2022 г. се извършваха тестови контроли, на база на които бяха изработени новите вътрешни правила. Главен експерт методология и вътрешен контрол (финансов контрольор) е лицето, на което е възложено осъществяването на предварителния контрол за законосъобразност по реда на ЗФУКПС за дейностите с пряко финансово изражение.).
Предварителният контрол за компетентност се осъществява от ръководни служители (зам.-ректори, пом.-ректор, декани, директори, ръководители катедри, ръководители звена, ръководители проекти) в рамките на тяхната функционална компетентност. По отношение на специфични дейности на университета, действията и решенията за които се изисква особена експертиза, предварителния контрол може да се извършва и на функционален принцип в рамките на съответното звено, извършващо дейността.
</t>
  </si>
  <si>
    <t>Системата на двойния подпис като процедура, при която преди поемането на всяко финансово  задължение и извършването на плащане  се осъществява след полагане подписите на:
За Учебна дейност: Ректор/Пом.-ректор и Главен счетоводител/Зам.-главен счетоводител УД;                                            За Научноизследователски институт:Зам.-ректор НИД и Зам.-главен счетоводител НИИ.</t>
  </si>
  <si>
    <t>Ръководството на университета предприема мерки, относими към идентифицираните рискове. Като добра практика през изминалана година можем да посочим електронните регистри за договори, както и система от необходими подписи, преди представянето им за финален подпис от Ректор.</t>
  </si>
  <si>
    <t>Политиката за текущ контрол върху изпълнението на поети финансови ангажименти и сключени договори се инициира от юрисконсулта/пом.-ректор на университета, а процедурите за текущ контрол се осъществяват от главният счетоводител/зам. -главният счетоводител и главен експерт методология и вътрешен контрол.</t>
  </si>
  <si>
    <t>През 2022 г. беше изговена последваща оценка за изпълнението на договори с обект "процеси, договори и стопански операции", на база на която беше извършена нормативна промяна във вътрешните правила в отчитането на часовете на студенти-демонстратори. Изискванията за оценка на риска и анализ разходи-ползи бяха спазени. През февруари 2023 г. ще бъдат приети вътрешните правила за последващи оценки на изпълнението, които са все още в процес на разписване.</t>
  </si>
  <si>
    <t>Зам.-главни счетоводители УД/НИИ  следят за своевременността на документацията, пълното, точното и вярното отчитане на всички стопански операции и за аритметичната вярност на първичните счетоводни документи, заложени в Счетоводната политика на университета.</t>
  </si>
  <si>
    <t>Политиката за защита на личните данни на обучаваните в университета, организацията на дейността на отдел "Координация и управление на човешките ресурси", "Учебно-информационен център", системата за работно време на служителите на институцията, осигуреното видеонаблюдение и охраната са част от предприетите мерки на ръководството по отношение на неоторизирания достъп и защита.</t>
  </si>
  <si>
    <t>В Правилника за вътрешния трудов ред се акцентира и върху работата с информационни системи и технологии. Компютърният център към институцията отговаря за поддръжката на софтуерите, като работи в сътрудничество с представители на фирми, обслужващи програмните продукти на университета.</t>
  </si>
  <si>
    <t>Осигурен е адекватен и своевременен достъп на служителите в организацията до данни и информация, имащи значение за изпълнението на техните задължения.</t>
  </si>
  <si>
    <r>
      <t xml:space="preserve">Прилага се политика за информационна сигурност, включваща защита от зловреден софтуер, контроли за управление на рисковете, застрашаващи ИС и план за възстановяване при сривове на информационните системи.
</t>
    </r>
    <r>
      <rPr>
        <i/>
        <sz val="10"/>
        <color rgb="FFFF0000"/>
        <rFont val="Times New Roman"/>
        <family val="1"/>
      </rPr>
      <t>Моля, в колона "Мотиви за поставенета оценка" посочете длъжностните лица във Вашата организация, осигуряващи различните аспекти на сигурността на информацията - напр. длъжностно лице по защита на личните данни, служител по сигурността на информацията, служител по мрежова и информационна сигурност, служителите по ИТ сигурност или др.</t>
    </r>
  </si>
  <si>
    <t>Служителите от Компютърният център към висшето учебно заведение, следят за нормалното функциониране на антивирусните програми, оптималната работа на сървъри, съхраняването на информация, защита на личните данни и др. аспекти свързани със сигурността на информацията. Ежемесечно се извършва backup на информацията на "главните" компютри в администрацията, които са снабдени и с ups.                                            Длъжностните лица от Компютърният център се доближават като посочените във въпроса направления, но тяхните длъжностни характеристики са разписани по друг начин, съобразно спецификата на дейността като се обхващат посочените направления за информационна сигурност.</t>
  </si>
  <si>
    <t>При установени грешки, нередности, измами или злоупотреби служителят писмено сигнализира до прекия си ръководител, като при необходимист сигналът се пренасочва към Комисията по етика, по определения за това ред.</t>
  </si>
  <si>
    <t xml:space="preserve">Годишния доклад на ръководството включва в себе си информация за цялостната дейност на университета. Изпълнените цели, както и цялостното обобщения на информацията се извършва на база:Годишен касов отчет, изготвен от ФСО; Обяснителна записка към годишен касов отчет, изготвена от ФСО; Годишен отчет за научно-изследователската, художествено-творческата, научно-производствената дейност, изготвен от Зам.-ректор научно-изследователска дейност; Доклад от Зам.-ректор международно сътрудничество и следдипломна квалификация; Доклад от Зам.-ректор учебна дейност;  Доклад от Зам.-ректор качество на обучение, акредитация и кадри; Годишен доклад за системата за вътрешен контрол, изготвен от главен експерт методология и вътрешен контрол.
</t>
  </si>
  <si>
    <t>Въведените правила за документиране на информацията, съхраняване и архивиране в областта на финансово-счетоводната отчетност са съобразени с чл. 12 от Раздел III Съхраняване на счетоводна информация от Закона за счетоводството и са поместени в Плана за документооборота на счетоводните документи в Университета. Спазват се спеицифичните изискванията на финансираните проекти от европейски програми и национални фондове, по отношение на съхранението на документация по финансирани проекти.</t>
  </si>
  <si>
    <t>Комуникацията между университета и други организации/трети лица, позволява да се отправят послания с определено съдържание към обществото. При тази комуникация се придържаме към баланс на интереси: от една страна тя се
осъществява, за да се отговори на обществените потребности и нагласи, а от друга - да съответства на нормативните актове, регламентиращи свободния достъп и защитата на информацията.                                            В този смисъл, външната гледна точка относно дейността на висшето училище и проблемите, пред които то е изправено, може да бъде полезна на Ръководството при преценката на всички фактори, вкл. рисковете, влияещи върху дейността му и постигането на поставените цели.</t>
  </si>
  <si>
    <t>Създадени са условия за протичане на ефективна комунция до всички йерархични нива на организацията.</t>
  </si>
  <si>
    <t>На база разработените вътрешни нормативни правила, заповеди и правилници, ръководството раполага с необходимата информация за вземането на адекватни управленски решения.</t>
  </si>
  <si>
    <t>Осигурен е достъп до данни и информация. Като пример, можем да посочим информацията от решенията на Академичния съвет, която се публикува на интернет страницата на висшето учебно заведение. Утвърдените заповеди/инструкции се разпределят по деловодната система до ръководителите на основните звена. Главният експерт методология и вътрешен контрол регулярно извършва консултации  за прилагане на приетите процедури и правила, периодично се изпращат писма до служебните пощи. В обновения сайт на университета е налице поле "Система за вътрешен контрол", където се помества актуална информация за вътрешния контрол в дейността на университета.</t>
  </si>
  <si>
    <r>
      <t xml:space="preserve">През отчетната година няма констатирани съществени нарушения от страна на вътрешен или външен одит, инспекция и др. 
</t>
    </r>
    <r>
      <rPr>
        <i/>
        <sz val="10"/>
        <color rgb="FFFF0000"/>
        <rFont val="Times New Roman"/>
        <family val="1"/>
      </rPr>
      <t>Моля, в колона "Мотиви за поставената оценка" посочете областите, в които евентуално са установени нарушения и/или са съставени актове!</t>
    </r>
  </si>
  <si>
    <t>Не са налице действия и/или процеси на висшето учебно заведение, които са били обект на критични обществени обсъждания и публикации.</t>
  </si>
  <si>
    <t>Състоянието на системата за вътрешен контрол се наблюдава текущо, като се изготвя обобщена оценка на съставнит елементи. Оценката  се прави в края на календарната година. Изготвя се типова бланка и обхваща текущата година. Представя се на Ректора за информирано съгласуване и обсъждане.</t>
  </si>
  <si>
    <t>През отчетната година е изпълнен одитен ангажимент за даване на увереност с цел: оценка за съотвествието при управлението на публични средства и дейностите на Университет "Проф. д-р Асен Златаров" с нормативните и вътрешните актове за периода от 01.01.2020 г. до 31.07.2022 г. Одитния доклад е изготвен от отдел "Вътрешен одит на разпоредителите със средства от Европейския съюз" в "Звено за вътрешен одит" в Министерство на образованието и науката.                                                                                                                                                                                                                                                                                             Няма съставени актове. Съществените препоръки са следните: Ръководството на университета да въведе процедура за контрол на недопускане на дублирано възлагане, извършване и изплащане на СМР с цел ефективно, ефикасно и икономично разходване на бюджетни средства; Ръководството на университета своевременно да упражнява правомощията си за налагане на неустойки за просрочие по сключените договори с цел ефективно, ефикасно и икономично разходване на бюджетни средства; Ръководството на университета да въведе процедура за контрол с цел недопускане сключване на договори без включени количества, обеми и общи суми на извършените СМР.                                                                                                                                                       Ръководството на университета е предприело необходимите действия чрез Утвърждаване на писмена одитна пътека (чрез заповед) за внасяне, преглед и предварителен контрол на реквизитите в бъдещи договори (анекси) между университета и юридически лица, преди тяхното сключване и подписване от Ректор и Писмено уведомяване, чрез докладна записка до Ректора, в случаи на просрочие по отношение на сключените договори и последващо прилагане в действие на клаузите за неустойки от договорите.</t>
  </si>
  <si>
    <t>Предприемат се адекватни и навременни действия за изпълнение на препоръките и предприсанията. Изготвят се планове за действие с определени срокове и длъжностни лица.</t>
  </si>
  <si>
    <t xml:space="preserve">                        Съгласувал: проф. д-р Магдалена Събева Миткова, Ректор</t>
  </si>
  <si>
    <t xml:space="preserve">                             Изготвил: Тихомир Николов Стайков, главен експерт методология и  ВК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</si>
</sst>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6" x14ac:knownFonts="1">
    <font>
      <sz val="10"/>
      <name val="Arial"/>
      <charset val="204"/>
    </font>
    <font>
      <b/>
      <sz val="10"/>
      <color indexed="8"/>
      <name val="Arial"/>
      <family val="2"/>
    </font>
    <font>
      <sz val="8"/>
      <color indexed="8"/>
      <name val="Arial"/>
      <family val="2"/>
    </font>
    <font>
      <b/>
      <sz val="12"/>
      <color indexed="8"/>
      <name val="Arial"/>
      <family val="2"/>
    </font>
    <font>
      <b/>
      <sz val="22"/>
      <color indexed="8"/>
      <name val="Arial"/>
      <family val="2"/>
    </font>
    <font>
      <sz val="8"/>
      <color rgb="FFFF0000"/>
      <name val="Arial"/>
      <family val="2"/>
    </font>
    <font>
      <b/>
      <sz val="14"/>
      <color theme="0"/>
      <name val="Calibri"/>
      <family val="2"/>
      <charset val="204"/>
      <scheme val="minor"/>
    </font>
    <font>
      <b/>
      <sz val="11"/>
      <color rgb="FF3F3F3F"/>
      <name val="Calibri"/>
      <family val="2"/>
      <charset val="204"/>
      <scheme val="minor"/>
    </font>
    <font>
      <b/>
      <sz val="11"/>
      <color theme="0"/>
      <name val="Calibri"/>
      <family val="2"/>
      <charset val="204"/>
      <scheme val="minor"/>
    </font>
    <font>
      <b/>
      <sz val="14"/>
      <name val="Calibri"/>
      <family val="2"/>
      <charset val="204"/>
      <scheme val="minor"/>
    </font>
    <font>
      <b/>
      <sz val="14"/>
      <color theme="0"/>
      <name val="Calibri Light"/>
      <family val="2"/>
      <charset val="204"/>
    </font>
    <font>
      <b/>
      <sz val="14"/>
      <color rgb="FFFF0000"/>
      <name val="Calibri"/>
      <family val="2"/>
      <charset val="204"/>
      <scheme val="minor"/>
    </font>
    <font>
      <b/>
      <sz val="14"/>
      <color rgb="FF00B050"/>
      <name val="Calibri"/>
      <family val="2"/>
      <charset val="204"/>
      <scheme val="minor"/>
    </font>
    <font>
      <b/>
      <sz val="14"/>
      <color rgb="FFFFFF00"/>
      <name val="Calibri"/>
      <family val="2"/>
      <charset val="204"/>
      <scheme val="minor"/>
    </font>
    <font>
      <b/>
      <sz val="14"/>
      <color rgb="FFFFC000"/>
      <name val="Calibri"/>
      <family val="2"/>
      <charset val="204"/>
      <scheme val="minor"/>
    </font>
    <font>
      <sz val="11"/>
      <color rgb="FF9C6500"/>
      <name val="Calibri"/>
      <family val="2"/>
      <charset val="204"/>
      <scheme val="minor"/>
    </font>
    <font>
      <b/>
      <sz val="14"/>
      <color theme="9" tint="-0.499984740745262"/>
      <name val="Calibri"/>
      <family val="2"/>
      <charset val="204"/>
      <scheme val="minor"/>
    </font>
    <font>
      <b/>
      <sz val="16"/>
      <color theme="9" tint="-0.499984740745262"/>
      <name val="Calibri"/>
      <family val="2"/>
      <charset val="204"/>
      <scheme val="minor"/>
    </font>
    <font>
      <sz val="14"/>
      <color rgb="FF9C6500"/>
      <name val="Calibri"/>
      <family val="2"/>
      <charset val="204"/>
      <scheme val="minor"/>
    </font>
    <font>
      <b/>
      <sz val="18"/>
      <color rgb="FF9C6500"/>
      <name val="Calibri"/>
      <family val="2"/>
      <charset val="204"/>
      <scheme val="minor"/>
    </font>
    <font>
      <b/>
      <sz val="20"/>
      <color theme="0"/>
      <name val="Calibri"/>
      <family val="2"/>
      <charset val="204"/>
      <scheme val="minor"/>
    </font>
    <font>
      <b/>
      <sz val="14"/>
      <color rgb="FF9C6500"/>
      <name val="Calibri"/>
      <family val="2"/>
      <charset val="204"/>
      <scheme val="minor"/>
    </font>
    <font>
      <sz val="11"/>
      <name val="Calibri"/>
      <family val="2"/>
      <charset val="204"/>
      <scheme val="minor"/>
    </font>
    <font>
      <b/>
      <sz val="12"/>
      <name val="Times New Roman"/>
      <family val="1"/>
      <charset val="204"/>
    </font>
    <font>
      <b/>
      <sz val="12"/>
      <color theme="2" tint="-0.749992370372631"/>
      <name val="Times New Roman"/>
      <family val="1"/>
      <charset val="204"/>
    </font>
    <font>
      <b/>
      <sz val="18"/>
      <color theme="2" tint="-0.749992370372631"/>
      <name val="Calibri"/>
      <family val="2"/>
      <charset val="204"/>
      <scheme val="minor"/>
    </font>
    <font>
      <b/>
      <sz val="14"/>
      <color theme="2" tint="-0.749992370372631"/>
      <name val="Calibri"/>
      <family val="2"/>
      <charset val="204"/>
      <scheme val="minor"/>
    </font>
    <font>
      <b/>
      <sz val="10"/>
      <color theme="2" tint="-0.749992370372631"/>
      <name val="Calibri Light"/>
      <family val="2"/>
      <charset val="204"/>
    </font>
    <font>
      <b/>
      <sz val="11"/>
      <color theme="2" tint="-0.749992370372631"/>
      <name val="Calibri"/>
      <family val="2"/>
      <charset val="204"/>
      <scheme val="minor"/>
    </font>
    <font>
      <b/>
      <sz val="11"/>
      <color theme="2" tint="-0.89999084444715716"/>
      <name val="Calibri"/>
      <family val="2"/>
      <charset val="204"/>
      <scheme val="minor"/>
    </font>
    <font>
      <sz val="10"/>
      <color rgb="FF9C6500"/>
      <name val="Calibri"/>
      <family val="2"/>
      <charset val="204"/>
      <scheme val="minor"/>
    </font>
    <font>
      <sz val="10"/>
      <name val="Calibri"/>
      <family val="2"/>
      <charset val="204"/>
      <scheme val="minor"/>
    </font>
    <font>
      <sz val="12"/>
      <color rgb="FF9C6500"/>
      <name val="Calibri"/>
      <family val="2"/>
      <charset val="204"/>
      <scheme val="minor"/>
    </font>
    <font>
      <b/>
      <sz val="12"/>
      <color theme="2" tint="-0.749992370372631"/>
      <name val="Calibri"/>
      <family val="2"/>
      <charset val="204"/>
      <scheme val="minor"/>
    </font>
    <font>
      <b/>
      <sz val="12"/>
      <name val="Calibri"/>
      <family val="2"/>
      <charset val="204"/>
      <scheme val="minor"/>
    </font>
    <font>
      <b/>
      <sz val="12"/>
      <color theme="0"/>
      <name val="Calibri"/>
      <family val="2"/>
      <charset val="204"/>
      <scheme val="minor"/>
    </font>
    <font>
      <sz val="10"/>
      <color rgb="FFFF0000"/>
      <name val="Calibri"/>
      <family val="2"/>
      <charset val="204"/>
      <scheme val="minor"/>
    </font>
    <font>
      <sz val="10"/>
      <name val="Times New Roman"/>
      <family val="1"/>
    </font>
    <font>
      <i/>
      <sz val="10"/>
      <color rgb="FFFF0000"/>
      <name val="Times New Roman"/>
      <family val="1"/>
    </font>
    <font>
      <sz val="10"/>
      <color rgb="FFFF0000"/>
      <name val="Times New Roman"/>
      <family val="1"/>
    </font>
    <font>
      <b/>
      <sz val="10"/>
      <name val="Times New Roman"/>
      <family val="1"/>
    </font>
    <font>
      <b/>
      <sz val="10"/>
      <color rgb="FFFFC000"/>
      <name val="Calibri"/>
      <family val="2"/>
      <charset val="204"/>
      <scheme val="minor"/>
    </font>
    <font>
      <b/>
      <sz val="10"/>
      <color rgb="FFFF0000"/>
      <name val="Calibri"/>
      <family val="2"/>
      <charset val="204"/>
      <scheme val="minor"/>
    </font>
    <font>
      <b/>
      <sz val="10"/>
      <color rgb="FF00B050"/>
      <name val="Calibri"/>
      <family val="2"/>
      <charset val="204"/>
      <scheme val="minor"/>
    </font>
    <font>
      <b/>
      <sz val="10"/>
      <color rgb="FFFFFF00"/>
      <name val="Calibri"/>
      <family val="2"/>
      <charset val="204"/>
      <scheme val="minor"/>
    </font>
    <font>
      <b/>
      <sz val="10"/>
      <color theme="2" tint="-0.749992370372631"/>
      <name val="Calibri"/>
      <family val="2"/>
      <charset val="204"/>
      <scheme val="minor"/>
    </font>
    <font>
      <b/>
      <sz val="10"/>
      <name val="Calibri"/>
      <family val="2"/>
      <charset val="204"/>
      <scheme val="minor"/>
    </font>
    <font>
      <b/>
      <sz val="10"/>
      <color theme="0"/>
      <name val="Calibri"/>
      <family val="2"/>
      <charset val="204"/>
      <scheme val="minor"/>
    </font>
    <font>
      <sz val="9"/>
      <color rgb="FFFF0000"/>
      <name val="Calibri"/>
      <family val="2"/>
      <charset val="204"/>
      <scheme val="minor"/>
    </font>
    <font>
      <sz val="10"/>
      <color rgb="FFFF0000"/>
      <name val="Calibri"/>
      <family val="2"/>
      <scheme val="minor"/>
    </font>
    <font>
      <sz val="10"/>
      <name val="Calibri"/>
      <family val="2"/>
      <scheme val="minor"/>
    </font>
    <font>
      <b/>
      <sz val="12"/>
      <color theme="1"/>
      <name val="Times New Roman"/>
      <family val="1"/>
    </font>
    <font>
      <b/>
      <sz val="10"/>
      <color theme="1"/>
      <name val="Times New Roman"/>
      <family val="1"/>
    </font>
    <font>
      <sz val="10"/>
      <color rgb="FF9C6500"/>
      <name val="Times New Roman"/>
      <family val="1"/>
    </font>
    <font>
      <sz val="11"/>
      <color theme="1"/>
      <name val="Times New Roman"/>
      <family val="1"/>
    </font>
    <font>
      <sz val="12"/>
      <color theme="1"/>
      <name val="Times New Roman"/>
      <family val="1"/>
    </font>
  </fonts>
  <fills count="21">
    <fill>
      <patternFill patternType="none"/>
    </fill>
    <fill>
      <patternFill patternType="gray125"/>
    </fill>
    <fill>
      <patternFill patternType="mediumGray"/>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F2F2F2"/>
      </patternFill>
    </fill>
    <fill>
      <patternFill patternType="solid">
        <fgColor rgb="FFA5A5A5"/>
      </patternFill>
    </fill>
    <fill>
      <patternFill patternType="solid">
        <fgColor theme="9" tint="-0.249977111117893"/>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EB9C"/>
      </patternFill>
    </fill>
    <fill>
      <patternFill patternType="solid">
        <fgColor theme="9" tint="-0.499984740745262"/>
        <bgColor indexed="64"/>
      </patternFill>
    </fill>
    <fill>
      <patternFill patternType="solid">
        <fgColor rgb="FF0070C0"/>
        <bgColor indexed="64"/>
      </patternFill>
    </fill>
    <fill>
      <patternFill patternType="solid">
        <fgColor theme="0" tint="-0.249977111117893"/>
        <bgColor indexed="64"/>
      </patternFill>
    </fill>
  </fills>
  <borders count="65">
    <border>
      <left/>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rgb="FF3F3F3F"/>
      </top>
      <bottom style="thin">
        <color rgb="FF3F3F3F"/>
      </bottom>
      <diagonal/>
    </border>
    <border>
      <left/>
      <right/>
      <top/>
      <bottom style="thin">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rgb="FF3F3F3F"/>
      </top>
      <bottom style="thin">
        <color rgb="FF3F3F3F"/>
      </bottom>
      <diagonal/>
    </border>
    <border>
      <left/>
      <right style="medium">
        <color indexed="64"/>
      </right>
      <top style="thin">
        <color rgb="FF3F3F3F"/>
      </top>
      <bottom style="thin">
        <color rgb="FF3F3F3F"/>
      </bottom>
      <diagonal/>
    </border>
    <border>
      <left/>
      <right style="medium">
        <color indexed="64"/>
      </right>
      <top style="thin">
        <color rgb="FF3F3F3F"/>
      </top>
      <bottom/>
      <diagonal/>
    </border>
    <border>
      <left/>
      <right/>
      <top style="medium">
        <color indexed="64"/>
      </top>
      <bottom style="medium">
        <color indexed="64"/>
      </bottom>
      <diagonal/>
    </border>
    <border>
      <left/>
      <right/>
      <top/>
      <bottom style="medium">
        <color indexed="64"/>
      </bottom>
      <diagonal/>
    </border>
    <border>
      <left style="medium">
        <color indexed="64"/>
      </left>
      <right style="thin">
        <color rgb="FF3F3F3F"/>
      </right>
      <top style="medium">
        <color indexed="64"/>
      </top>
      <bottom style="medium">
        <color indexed="64"/>
      </bottom>
      <diagonal/>
    </border>
    <border>
      <left style="thin">
        <color rgb="FF3F3F3F"/>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rgb="FF3F3F3F"/>
      </bottom>
      <diagonal/>
    </border>
    <border>
      <left style="medium">
        <color indexed="64"/>
      </left>
      <right style="medium">
        <color indexed="64"/>
      </right>
      <top style="thin">
        <color rgb="FF3F3F3F"/>
      </top>
      <bottom style="thin">
        <color rgb="FF3F3F3F"/>
      </bottom>
      <diagonal/>
    </border>
    <border>
      <left style="medium">
        <color indexed="64"/>
      </left>
      <right style="medium">
        <color indexed="64"/>
      </right>
      <top style="thin">
        <color rgb="FF3F3F3F"/>
      </top>
      <bottom style="medium">
        <color indexed="64"/>
      </bottom>
      <diagonal/>
    </border>
    <border>
      <left style="medium">
        <color indexed="64"/>
      </left>
      <right/>
      <top/>
      <bottom style="thin">
        <color rgb="FF3F3F3F"/>
      </bottom>
      <diagonal/>
    </border>
    <border>
      <left/>
      <right style="medium">
        <color indexed="64"/>
      </right>
      <top/>
      <bottom style="thin">
        <color rgb="FF3F3F3F"/>
      </bottom>
      <diagonal/>
    </border>
    <border>
      <left style="medium">
        <color indexed="64"/>
      </left>
      <right style="medium">
        <color indexed="64"/>
      </right>
      <top style="thin">
        <color rgb="FF3F3F3F"/>
      </top>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rgb="FF3F3F3F"/>
      </top>
      <bottom/>
      <diagonal/>
    </border>
    <border>
      <left style="medium">
        <color indexed="64"/>
      </left>
      <right/>
      <top style="thin">
        <color rgb="FF3F3F3F"/>
      </top>
      <bottom/>
      <diagonal/>
    </border>
    <border>
      <left/>
      <right style="medium">
        <color indexed="64"/>
      </right>
      <top style="medium">
        <color indexed="64"/>
      </top>
      <bottom style="thin">
        <color rgb="FF3F3F3F"/>
      </bottom>
      <diagonal/>
    </border>
    <border>
      <left style="medium">
        <color indexed="64"/>
      </left>
      <right/>
      <top style="medium">
        <color indexed="64"/>
      </top>
      <bottom style="thin">
        <color rgb="FF3F3F3F"/>
      </bottom>
      <diagonal/>
    </border>
    <border>
      <left/>
      <right/>
      <top style="medium">
        <color indexed="64"/>
      </top>
      <bottom style="thin">
        <color rgb="FF3F3F3F"/>
      </bottom>
      <diagonal/>
    </border>
    <border>
      <left style="medium">
        <color indexed="64"/>
      </left>
      <right style="medium">
        <color indexed="64"/>
      </right>
      <top/>
      <bottom style="thin">
        <color rgb="FF3F3F3F"/>
      </bottom>
      <diagonal/>
    </border>
    <border>
      <left/>
      <right/>
      <top style="medium">
        <color indexed="64"/>
      </top>
      <bottom/>
      <diagonal/>
    </border>
    <border>
      <left style="medium">
        <color indexed="64"/>
      </left>
      <right/>
      <top style="thin">
        <color rgb="FF3F3F3F"/>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rgb="FF3F3F3F"/>
      </top>
      <bottom style="medium">
        <color indexed="64"/>
      </bottom>
      <diagonal/>
    </border>
    <border>
      <left style="thin">
        <color rgb="FF3F3F3F"/>
      </left>
      <right style="medium">
        <color indexed="64"/>
      </right>
      <top style="medium">
        <color indexed="64"/>
      </top>
      <bottom/>
      <diagonal/>
    </border>
    <border>
      <left style="medium">
        <color indexed="64"/>
      </left>
      <right style="thin">
        <color rgb="FF3F3F3F"/>
      </right>
      <top style="medium">
        <color indexed="64"/>
      </top>
      <bottom/>
      <diagonal/>
    </border>
    <border>
      <left style="medium">
        <color indexed="64"/>
      </left>
      <right style="medium">
        <color indexed="64"/>
      </right>
      <top style="thin">
        <color indexed="64"/>
      </top>
      <bottom style="thin">
        <color rgb="FF3F3F3F"/>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rgb="FF3F3F3F"/>
      </right>
      <top/>
      <bottom style="medium">
        <color indexed="64"/>
      </bottom>
      <diagonal/>
    </border>
    <border>
      <left style="thin">
        <color rgb="FF3F3F3F"/>
      </left>
      <right style="medium">
        <color indexed="64"/>
      </right>
      <top/>
      <bottom style="medium">
        <color indexed="64"/>
      </bottom>
      <diagonal/>
    </border>
    <border>
      <left/>
      <right/>
      <top style="thin">
        <color rgb="FF3F3F3F"/>
      </top>
      <bottom style="medium">
        <color indexed="64"/>
      </bottom>
      <diagonal/>
    </border>
    <border>
      <left style="medium">
        <color indexed="64"/>
      </left>
      <right style="medium">
        <color indexed="64"/>
      </right>
      <top style="thin">
        <color indexed="64"/>
      </top>
      <bottom/>
      <diagonal/>
    </border>
  </borders>
  <cellStyleXfs count="4">
    <xf numFmtId="0" fontId="0" fillId="2" borderId="0"/>
    <xf numFmtId="0" fontId="7" fillId="8" borderId="15" applyNumberFormat="0" applyAlignment="0" applyProtection="0"/>
    <xf numFmtId="0" fontId="8" fillId="9" borderId="16" applyNumberFormat="0" applyAlignment="0" applyProtection="0"/>
    <xf numFmtId="0" fontId="15" fillId="17" borderId="0" applyNumberFormat="0" applyBorder="0" applyAlignment="0" applyProtection="0"/>
  </cellStyleXfs>
  <cellXfs count="173">
    <xf numFmtId="0" fontId="0" fillId="2" borderId="0" xfId="0"/>
    <xf numFmtId="0" fontId="2" fillId="3" borderId="1" xfId="0" applyFont="1" applyFill="1" applyBorder="1" applyAlignment="1">
      <alignment horizontal="center" vertical="center" wrapText="1"/>
    </xf>
    <xf numFmtId="1" fontId="4" fillId="3" borderId="9" xfId="0" applyNumberFormat="1"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7" fillId="8" borderId="15" xfId="1"/>
    <xf numFmtId="0" fontId="2" fillId="0" borderId="48" xfId="0" applyFont="1" applyFill="1" applyBorder="1" applyAlignment="1">
      <alignment horizontal="center" vertical="center" wrapText="1"/>
    </xf>
    <xf numFmtId="1" fontId="4" fillId="0" borderId="49" xfId="0" applyNumberFormat="1" applyFont="1" applyFill="1" applyBorder="1" applyAlignment="1">
      <alignment horizontal="center" vertical="center" wrapText="1"/>
    </xf>
    <xf numFmtId="2" fontId="1" fillId="0" borderId="50" xfId="0" applyNumberFormat="1" applyFont="1" applyFill="1" applyBorder="1" applyAlignment="1">
      <alignment horizontal="center"/>
    </xf>
    <xf numFmtId="0" fontId="5" fillId="3" borderId="5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6" fillId="18" borderId="5" xfId="1" applyFont="1" applyFill="1" applyBorder="1" applyAlignment="1">
      <alignment horizontal="center" vertical="center" wrapText="1"/>
    </xf>
    <xf numFmtId="0" fontId="6" fillId="4" borderId="14" xfId="1" applyFont="1" applyFill="1" applyBorder="1" applyAlignment="1">
      <alignment horizontal="left" vertical="center"/>
    </xf>
    <xf numFmtId="0" fontId="9" fillId="18" borderId="5" xfId="1" applyFont="1" applyFill="1" applyBorder="1" applyAlignment="1">
      <alignment horizontal="left" vertical="center"/>
    </xf>
    <xf numFmtId="0" fontId="6" fillId="4" borderId="3" xfId="1" applyFont="1" applyFill="1" applyBorder="1" applyAlignment="1">
      <alignment horizontal="left" vertical="center"/>
    </xf>
    <xf numFmtId="0" fontId="20" fillId="4" borderId="8" xfId="1" applyFont="1" applyFill="1" applyBorder="1" applyAlignment="1">
      <alignment horizontal="left" vertical="center"/>
    </xf>
    <xf numFmtId="0" fontId="6" fillId="4" borderId="8" xfId="1" applyFont="1" applyFill="1" applyBorder="1" applyAlignment="1">
      <alignment horizontal="left" vertical="center"/>
    </xf>
    <xf numFmtId="0" fontId="26" fillId="16" borderId="23" xfId="1" applyFont="1" applyFill="1" applyBorder="1" applyAlignment="1">
      <alignment horizontal="center" vertical="center"/>
    </xf>
    <xf numFmtId="0" fontId="26" fillId="16" borderId="14" xfId="1" applyFont="1" applyFill="1" applyBorder="1" applyAlignment="1">
      <alignment horizontal="center" vertical="center"/>
    </xf>
    <xf numFmtId="0" fontId="23" fillId="4" borderId="0" xfId="0" applyFont="1" applyFill="1" applyBorder="1" applyAlignment="1">
      <alignment wrapText="1"/>
    </xf>
    <xf numFmtId="0" fontId="15" fillId="4" borderId="0" xfId="3" applyFill="1"/>
    <xf numFmtId="0" fontId="15" fillId="4" borderId="0" xfId="3" applyFill="1" applyAlignment="1"/>
    <xf numFmtId="0" fontId="18" fillId="4" borderId="0" xfId="3" applyFont="1" applyFill="1" applyBorder="1" applyAlignment="1">
      <alignment horizontal="right" vertical="center"/>
    </xf>
    <xf numFmtId="0" fontId="21" fillId="4" borderId="0" xfId="3" applyFont="1" applyFill="1" applyBorder="1" applyAlignment="1">
      <alignment horizontal="right" vertical="center"/>
    </xf>
    <xf numFmtId="0" fontId="15" fillId="4" borderId="0" xfId="3" applyFill="1" applyAlignment="1">
      <alignment vertical="center"/>
    </xf>
    <xf numFmtId="0" fontId="14" fillId="4" borderId="51" xfId="1" applyFont="1" applyFill="1" applyBorder="1" applyAlignment="1">
      <alignment vertical="center"/>
    </xf>
    <xf numFmtId="2" fontId="14" fillId="4" borderId="46" xfId="1" applyNumberFormat="1" applyFont="1" applyFill="1" applyBorder="1" applyAlignment="1">
      <alignment vertical="center"/>
    </xf>
    <xf numFmtId="2" fontId="14" fillId="4" borderId="3" xfId="1" applyNumberFormat="1" applyFont="1" applyFill="1" applyBorder="1" applyAlignment="1">
      <alignment vertical="center"/>
    </xf>
    <xf numFmtId="0" fontId="11" fillId="4" borderId="52" xfId="1" applyFont="1" applyFill="1" applyBorder="1" applyAlignment="1">
      <alignment vertical="center"/>
    </xf>
    <xf numFmtId="0" fontId="11" fillId="4" borderId="35" xfId="1" applyFont="1" applyFill="1" applyBorder="1" applyAlignment="1">
      <alignment vertical="center"/>
    </xf>
    <xf numFmtId="2" fontId="11" fillId="4" borderId="38" xfId="1" applyNumberFormat="1" applyFont="1" applyFill="1" applyBorder="1" applyAlignment="1">
      <alignment vertical="center"/>
    </xf>
    <xf numFmtId="0" fontId="12" fillId="4" borderId="52" xfId="1" applyFont="1" applyFill="1" applyBorder="1" applyAlignment="1">
      <alignment vertical="center"/>
    </xf>
    <xf numFmtId="0" fontId="12" fillId="4" borderId="35" xfId="1" applyFont="1" applyFill="1" applyBorder="1" applyAlignment="1">
      <alignment vertical="center"/>
    </xf>
    <xf numFmtId="2" fontId="12" fillId="4" borderId="38" xfId="1" applyNumberFormat="1" applyFont="1" applyFill="1" applyBorder="1" applyAlignment="1">
      <alignment vertical="center"/>
    </xf>
    <xf numFmtId="0" fontId="13" fillId="4" borderId="53" xfId="1" applyFont="1" applyFill="1" applyBorder="1" applyAlignment="1">
      <alignment vertical="center"/>
    </xf>
    <xf numFmtId="0" fontId="13" fillId="4" borderId="24" xfId="1" applyFont="1" applyFill="1" applyBorder="1" applyAlignment="1">
      <alignment vertical="center"/>
    </xf>
    <xf numFmtId="2" fontId="13" fillId="4" borderId="8" xfId="1" applyNumberFormat="1" applyFont="1" applyFill="1" applyBorder="1" applyAlignment="1">
      <alignment vertical="center"/>
    </xf>
    <xf numFmtId="2" fontId="15" fillId="4" borderId="0" xfId="3" applyNumberFormat="1" applyFill="1" applyAlignment="1">
      <alignment vertical="center"/>
    </xf>
    <xf numFmtId="0" fontId="22" fillId="4" borderId="0" xfId="3" applyFont="1" applyFill="1"/>
    <xf numFmtId="0" fontId="30" fillId="4" borderId="0" xfId="3" applyFont="1" applyFill="1"/>
    <xf numFmtId="0" fontId="32" fillId="4" borderId="0" xfId="3" applyFont="1" applyFill="1"/>
    <xf numFmtId="0" fontId="32" fillId="4" borderId="0" xfId="3" applyFont="1" applyFill="1" applyBorder="1" applyAlignment="1">
      <alignment horizontal="left" vertical="center"/>
    </xf>
    <xf numFmtId="0" fontId="33" fillId="20" borderId="19" xfId="1" applyFont="1" applyFill="1" applyBorder="1" applyAlignment="1">
      <alignment horizontal="center" vertical="center" wrapText="1"/>
    </xf>
    <xf numFmtId="2" fontId="35" fillId="4" borderId="13" xfId="1" applyNumberFormat="1" applyFont="1" applyFill="1" applyBorder="1" applyAlignment="1">
      <alignment vertical="center" wrapText="1"/>
    </xf>
    <xf numFmtId="2" fontId="35" fillId="4" borderId="6" xfId="1" applyNumberFormat="1" applyFont="1" applyFill="1" applyBorder="1" applyAlignment="1">
      <alignment vertical="center" wrapText="1"/>
    </xf>
    <xf numFmtId="2" fontId="35" fillId="4" borderId="2" xfId="1" applyNumberFormat="1" applyFont="1" applyFill="1" applyBorder="1" applyAlignment="1">
      <alignment vertical="center" wrapText="1"/>
    </xf>
    <xf numFmtId="2" fontId="34" fillId="18" borderId="4" xfId="1" applyNumberFormat="1" applyFont="1" applyFill="1" applyBorder="1" applyAlignment="1">
      <alignment vertical="center" wrapText="1"/>
    </xf>
    <xf numFmtId="0" fontId="37" fillId="16" borderId="27" xfId="1" applyFont="1" applyFill="1" applyBorder="1" applyAlignment="1">
      <alignment horizontal="justify" vertical="center" wrapText="1"/>
    </xf>
    <xf numFmtId="0" fontId="37" fillId="16" borderId="37" xfId="1" applyFont="1" applyFill="1" applyBorder="1" applyAlignment="1">
      <alignment vertical="center" wrapText="1"/>
    </xf>
    <xf numFmtId="0" fontId="37" fillId="16" borderId="35" xfId="1" applyFont="1" applyFill="1" applyBorder="1" applyAlignment="1">
      <alignment horizontal="justify" vertical="center" wrapText="1"/>
    </xf>
    <xf numFmtId="0" fontId="37" fillId="16" borderId="38" xfId="1" applyFont="1" applyFill="1" applyBorder="1" applyAlignment="1">
      <alignment vertical="center" wrapText="1"/>
    </xf>
    <xf numFmtId="0" fontId="39" fillId="16" borderId="38" xfId="1" applyFont="1" applyFill="1" applyBorder="1" applyAlignment="1">
      <alignment vertical="center" wrapText="1"/>
    </xf>
    <xf numFmtId="0" fontId="40" fillId="16" borderId="27" xfId="1" applyFont="1" applyFill="1" applyBorder="1" applyAlignment="1">
      <alignment horizontal="center" vertical="center"/>
    </xf>
    <xf numFmtId="1" fontId="40" fillId="20" borderId="27" xfId="2" applyNumberFormat="1" applyFont="1" applyFill="1" applyBorder="1" applyAlignment="1" applyProtection="1">
      <alignment horizontal="center" vertical="center"/>
      <protection hidden="1"/>
    </xf>
    <xf numFmtId="0" fontId="40" fillId="16" borderId="28" xfId="1" applyFont="1" applyFill="1" applyBorder="1" applyAlignment="1">
      <alignment horizontal="center" vertical="center" wrapText="1"/>
    </xf>
    <xf numFmtId="1" fontId="40" fillId="20" borderId="28" xfId="2" applyNumberFormat="1" applyFont="1" applyFill="1" applyBorder="1" applyAlignment="1" applyProtection="1">
      <alignment horizontal="center" vertical="center"/>
      <protection hidden="1"/>
    </xf>
    <xf numFmtId="1" fontId="40" fillId="20" borderId="59" xfId="2" applyNumberFormat="1" applyFont="1" applyFill="1" applyBorder="1" applyAlignment="1" applyProtection="1">
      <alignment horizontal="center" vertical="center"/>
      <protection hidden="1"/>
    </xf>
    <xf numFmtId="1" fontId="40" fillId="20" borderId="60" xfId="2" applyNumberFormat="1" applyFont="1" applyFill="1" applyBorder="1" applyAlignment="1" applyProtection="1">
      <alignment horizontal="center" vertical="center"/>
      <protection hidden="1"/>
    </xf>
    <xf numFmtId="0" fontId="37" fillId="16" borderId="36" xfId="1" applyFont="1" applyFill="1" applyBorder="1" applyAlignment="1">
      <alignment horizontal="justify" vertical="center" wrapText="1"/>
    </xf>
    <xf numFmtId="0" fontId="39" fillId="16" borderId="39" xfId="1" applyFont="1" applyFill="1" applyBorder="1" applyAlignment="1">
      <alignment vertical="center" wrapText="1"/>
    </xf>
    <xf numFmtId="0" fontId="37" fillId="16" borderId="33" xfId="1" applyFont="1" applyFill="1" applyBorder="1" applyAlignment="1">
      <alignment vertical="center" wrapText="1"/>
    </xf>
    <xf numFmtId="0" fontId="37" fillId="16" borderId="18" xfId="1" applyFont="1" applyFill="1" applyBorder="1" applyAlignment="1">
      <alignment horizontal="justify" vertical="center" wrapText="1"/>
    </xf>
    <xf numFmtId="0" fontId="39" fillId="16" borderId="21" xfId="1" applyFont="1" applyFill="1" applyBorder="1" applyAlignment="1">
      <alignment vertical="center" wrapText="1"/>
    </xf>
    <xf numFmtId="0" fontId="37" fillId="16" borderId="63" xfId="1" applyFont="1" applyFill="1" applyBorder="1" applyAlignment="1">
      <alignment horizontal="justify" vertical="center" wrapText="1"/>
    </xf>
    <xf numFmtId="0" fontId="37" fillId="16" borderId="17" xfId="1" applyFont="1" applyFill="1" applyBorder="1" applyAlignment="1">
      <alignment horizontal="justify" vertical="center" wrapText="1"/>
    </xf>
    <xf numFmtId="1" fontId="40" fillId="20" borderId="58" xfId="2" applyNumberFormat="1" applyFont="1" applyFill="1" applyBorder="1" applyAlignment="1" applyProtection="1">
      <alignment horizontal="center" vertical="center"/>
      <protection hidden="1"/>
    </xf>
    <xf numFmtId="0" fontId="30" fillId="4" borderId="0" xfId="3" applyFont="1" applyFill="1" applyBorder="1" applyAlignment="1">
      <alignment horizontal="right" vertical="center"/>
    </xf>
    <xf numFmtId="0" fontId="41" fillId="15" borderId="43" xfId="1" applyFont="1" applyFill="1" applyBorder="1" applyAlignment="1">
      <alignment horizontal="right" vertical="center"/>
    </xf>
    <xf numFmtId="0" fontId="42" fillId="14" borderId="41" xfId="1" applyFont="1" applyFill="1" applyBorder="1" applyAlignment="1">
      <alignment horizontal="right" vertical="center"/>
    </xf>
    <xf numFmtId="0" fontId="43" fillId="5" borderId="4" xfId="1" applyFont="1" applyFill="1" applyBorder="1" applyAlignment="1">
      <alignment horizontal="right" vertical="center"/>
    </xf>
    <xf numFmtId="0" fontId="44" fillId="13" borderId="6" xfId="1" applyFont="1" applyFill="1" applyBorder="1" applyAlignment="1">
      <alignment horizontal="right" vertical="center"/>
    </xf>
    <xf numFmtId="0" fontId="45" fillId="16" borderId="19" xfId="1" applyFont="1" applyFill="1" applyBorder="1" applyAlignment="1">
      <alignment horizontal="center" vertical="center"/>
    </xf>
    <xf numFmtId="0" fontId="40" fillId="16" borderId="64" xfId="1" applyFont="1" applyFill="1" applyBorder="1" applyAlignment="1">
      <alignment horizontal="center" vertical="center" wrapText="1"/>
    </xf>
    <xf numFmtId="0" fontId="46" fillId="16" borderId="29" xfId="1" applyFont="1" applyFill="1" applyBorder="1" applyAlignment="1">
      <alignment horizontal="center" vertical="center" wrapText="1"/>
    </xf>
    <xf numFmtId="0" fontId="46" fillId="16" borderId="30" xfId="1" applyFont="1" applyFill="1" applyBorder="1" applyAlignment="1">
      <alignment horizontal="center" vertical="center" wrapText="1"/>
    </xf>
    <xf numFmtId="0" fontId="46" fillId="16" borderId="31" xfId="1" applyFont="1" applyFill="1" applyBorder="1" applyAlignment="1">
      <alignment horizontal="center" vertical="center" wrapText="1"/>
    </xf>
    <xf numFmtId="0" fontId="46" fillId="16" borderId="27" xfId="1" applyFont="1" applyFill="1" applyBorder="1" applyAlignment="1">
      <alignment horizontal="center" vertical="center" wrapText="1"/>
    </xf>
    <xf numFmtId="0" fontId="46" fillId="16" borderId="45" xfId="1" applyFont="1" applyFill="1" applyBorder="1" applyAlignment="1">
      <alignment horizontal="center" vertical="center" wrapText="1"/>
    </xf>
    <xf numFmtId="0" fontId="46" fillId="16" borderId="34" xfId="1" applyFont="1" applyFill="1" applyBorder="1" applyAlignment="1">
      <alignment horizontal="center" vertical="center" wrapText="1"/>
    </xf>
    <xf numFmtId="0" fontId="46" fillId="16" borderId="43" xfId="1" applyFont="1" applyFill="1" applyBorder="1" applyAlignment="1">
      <alignment horizontal="center" vertical="center" wrapText="1"/>
    </xf>
    <xf numFmtId="0" fontId="46" fillId="16" borderId="20" xfId="1" applyFont="1" applyFill="1" applyBorder="1" applyAlignment="1">
      <alignment horizontal="center" vertical="center" wrapText="1"/>
    </xf>
    <xf numFmtId="0" fontId="46" fillId="16" borderId="47" xfId="1" applyFont="1" applyFill="1" applyBorder="1" applyAlignment="1">
      <alignment horizontal="center" vertical="center" wrapText="1"/>
    </xf>
    <xf numFmtId="0" fontId="46" fillId="16" borderId="32" xfId="1" applyFont="1" applyFill="1" applyBorder="1" applyAlignment="1">
      <alignment horizontal="center" vertical="center" wrapText="1"/>
    </xf>
    <xf numFmtId="0" fontId="46" fillId="16" borderId="41" xfId="1" applyFont="1" applyFill="1" applyBorder="1" applyAlignment="1">
      <alignment horizontal="center" vertical="center" wrapText="1"/>
    </xf>
    <xf numFmtId="0" fontId="47" fillId="18" borderId="4" xfId="1" applyFont="1" applyFill="1" applyBorder="1" applyAlignment="1">
      <alignment horizontal="center" vertical="center" wrapText="1"/>
    </xf>
    <xf numFmtId="0" fontId="31" fillId="4" borderId="0" xfId="3" applyFont="1" applyFill="1"/>
    <xf numFmtId="0" fontId="36" fillId="16" borderId="21" xfId="1" applyFont="1" applyFill="1" applyBorder="1" applyAlignment="1">
      <alignment vertical="center" wrapText="1"/>
    </xf>
    <xf numFmtId="0" fontId="39" fillId="16" borderId="33" xfId="1" applyFont="1" applyFill="1" applyBorder="1" applyAlignment="1">
      <alignment vertical="center" wrapText="1"/>
    </xf>
    <xf numFmtId="0" fontId="37" fillId="16" borderId="21" xfId="1" applyFont="1" applyFill="1" applyBorder="1" applyAlignment="1">
      <alignment vertical="center" wrapText="1"/>
    </xf>
    <xf numFmtId="0" fontId="30" fillId="4" borderId="0" xfId="3" applyFont="1" applyFill="1" applyAlignment="1">
      <alignment horizontal="center" vertical="center"/>
    </xf>
    <xf numFmtId="0" fontId="15" fillId="4" borderId="0" xfId="3" applyFill="1" applyAlignment="1">
      <alignment horizontal="center" vertical="center"/>
    </xf>
    <xf numFmtId="0" fontId="32" fillId="4" borderId="0" xfId="3" applyFont="1" applyFill="1" applyAlignment="1">
      <alignment horizontal="center" vertical="center"/>
    </xf>
    <xf numFmtId="0" fontId="48" fillId="4" borderId="0" xfId="3" applyFont="1" applyFill="1" applyBorder="1" applyAlignment="1">
      <alignment horizontal="left" vertical="center"/>
    </xf>
    <xf numFmtId="0" fontId="48" fillId="4" borderId="0" xfId="3" applyFont="1" applyFill="1"/>
    <xf numFmtId="0" fontId="37" fillId="16" borderId="40" xfId="1" applyFont="1" applyFill="1" applyBorder="1" applyAlignment="1">
      <alignment horizontal="justify" vertical="center" wrapText="1"/>
    </xf>
    <xf numFmtId="0" fontId="39" fillId="16" borderId="22" xfId="1" applyFont="1" applyFill="1" applyBorder="1" applyAlignment="1">
      <alignment vertical="center" wrapText="1"/>
    </xf>
    <xf numFmtId="0" fontId="31" fillId="16" borderId="33" xfId="1" applyFont="1" applyFill="1" applyBorder="1" applyAlignment="1">
      <alignment vertical="center" wrapText="1"/>
    </xf>
    <xf numFmtId="0" fontId="37" fillId="16" borderId="54" xfId="1" applyFont="1" applyFill="1" applyBorder="1" applyAlignment="1">
      <alignment vertical="center" wrapText="1"/>
    </xf>
    <xf numFmtId="0" fontId="49" fillId="16" borderId="33" xfId="1" applyFont="1" applyFill="1" applyBorder="1" applyAlignment="1">
      <alignment vertical="center" wrapText="1"/>
    </xf>
    <xf numFmtId="0" fontId="50" fillId="16" borderId="54" xfId="1" applyFont="1" applyFill="1" applyBorder="1" applyAlignment="1">
      <alignment vertical="center" wrapText="1"/>
    </xf>
    <xf numFmtId="0" fontId="40" fillId="16" borderId="34" xfId="1" applyFont="1" applyFill="1" applyBorder="1" applyAlignment="1">
      <alignment horizontal="center" vertical="center" wrapText="1"/>
    </xf>
    <xf numFmtId="0" fontId="40" fillId="16" borderId="57" xfId="1" applyFont="1" applyFill="1" applyBorder="1" applyAlignment="1">
      <alignment horizontal="center" vertical="center" wrapText="1"/>
    </xf>
    <xf numFmtId="0" fontId="40" fillId="16" borderId="30" xfId="1" applyFont="1" applyFill="1" applyBorder="1" applyAlignment="1">
      <alignment horizontal="center" vertical="center" wrapText="1"/>
    </xf>
    <xf numFmtId="0" fontId="31" fillId="16" borderId="22" xfId="1" applyFont="1" applyFill="1" applyBorder="1" applyAlignment="1">
      <alignment vertical="center" wrapText="1"/>
    </xf>
    <xf numFmtId="0" fontId="37" fillId="16" borderId="44" xfId="1" applyFont="1" applyFill="1" applyBorder="1" applyAlignment="1">
      <alignment horizontal="justify" vertical="center" wrapText="1"/>
    </xf>
    <xf numFmtId="0" fontId="39" fillId="16" borderId="54" xfId="1" applyFont="1" applyFill="1" applyBorder="1" applyAlignment="1">
      <alignment vertical="center" wrapText="1"/>
    </xf>
    <xf numFmtId="0" fontId="37" fillId="16" borderId="43" xfId="1" applyFont="1" applyFill="1" applyBorder="1" applyAlignment="1">
      <alignment horizontal="justify" vertical="center" wrapText="1"/>
    </xf>
    <xf numFmtId="0" fontId="39" fillId="16" borderId="42" xfId="1" applyFont="1" applyFill="1" applyBorder="1" applyAlignment="1">
      <alignment vertical="center" wrapText="1"/>
    </xf>
    <xf numFmtId="0" fontId="37" fillId="16" borderId="20" xfId="1" applyFont="1" applyFill="1" applyBorder="1" applyAlignment="1">
      <alignment horizontal="justify" vertical="center" wrapText="1"/>
    </xf>
    <xf numFmtId="0" fontId="37" fillId="16" borderId="47" xfId="1" applyFont="1" applyFill="1" applyBorder="1" applyAlignment="1">
      <alignment horizontal="justify" vertical="center" wrapText="1"/>
    </xf>
    <xf numFmtId="0" fontId="37" fillId="16" borderId="32" xfId="1" applyFont="1" applyFill="1" applyBorder="1" applyAlignment="1">
      <alignment horizontal="justify" vertical="center" wrapText="1"/>
    </xf>
    <xf numFmtId="0" fontId="37" fillId="16" borderId="41" xfId="1" applyFont="1" applyFill="1" applyBorder="1" applyAlignment="1">
      <alignment horizontal="justify" vertical="center" wrapText="1"/>
    </xf>
    <xf numFmtId="0" fontId="37" fillId="16" borderId="22" xfId="1" applyFont="1" applyFill="1" applyBorder="1" applyAlignment="1">
      <alignment vertical="center" wrapText="1"/>
    </xf>
    <xf numFmtId="0" fontId="51" fillId="4" borderId="0" xfId="3" applyFont="1" applyFill="1"/>
    <xf numFmtId="0" fontId="52" fillId="4" borderId="0" xfId="3" applyFont="1" applyFill="1"/>
    <xf numFmtId="0" fontId="53" fillId="4" borderId="0" xfId="3" applyFont="1" applyFill="1"/>
    <xf numFmtId="0" fontId="54" fillId="4" borderId="0" xfId="3" applyFont="1" applyFill="1"/>
    <xf numFmtId="0" fontId="55" fillId="4" borderId="0" xfId="3" applyFont="1" applyFill="1"/>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8" fillId="6" borderId="6" xfId="1" applyFont="1" applyFill="1" applyBorder="1" applyAlignment="1">
      <alignment horizontal="center" vertical="center" wrapText="1"/>
    </xf>
    <xf numFmtId="0" fontId="28" fillId="6" borderId="24" xfId="1" applyFont="1" applyFill="1" applyBorder="1" applyAlignment="1">
      <alignment horizontal="center" vertical="center" wrapText="1"/>
    </xf>
    <xf numFmtId="0" fontId="28" fillId="6" borderId="0" xfId="1" applyFont="1" applyFill="1" applyBorder="1" applyAlignment="1">
      <alignment horizontal="center" vertical="center" wrapText="1"/>
    </xf>
    <xf numFmtId="0" fontId="28" fillId="6" borderId="8" xfId="1" applyFont="1" applyFill="1" applyBorder="1" applyAlignment="1">
      <alignment horizontal="center" vertical="center" wrapText="1"/>
    </xf>
    <xf numFmtId="0" fontId="10" fillId="10" borderId="13" xfId="0" applyFont="1" applyFill="1" applyBorder="1" applyAlignment="1">
      <alignment horizontal="center" vertical="center" wrapText="1"/>
    </xf>
    <xf numFmtId="0" fontId="10" fillId="10" borderId="23" xfId="0" applyFont="1" applyFill="1" applyBorder="1" applyAlignment="1">
      <alignment horizontal="center" vertical="center" wrapText="1"/>
    </xf>
    <xf numFmtId="0" fontId="10" fillId="10" borderId="14" xfId="0" applyFont="1" applyFill="1" applyBorder="1" applyAlignment="1">
      <alignment horizontal="center" vertical="center" wrapText="1"/>
    </xf>
    <xf numFmtId="0" fontId="27" fillId="6" borderId="13" xfId="0" applyFont="1" applyFill="1" applyBorder="1" applyAlignment="1">
      <alignment horizontal="center" vertical="center" wrapText="1"/>
    </xf>
    <xf numFmtId="0" fontId="27" fillId="6" borderId="23" xfId="0" applyFont="1" applyFill="1" applyBorder="1" applyAlignment="1">
      <alignment horizontal="center" vertical="center" wrapText="1"/>
    </xf>
    <xf numFmtId="0" fontId="27" fillId="6" borderId="14" xfId="0" applyFont="1" applyFill="1" applyBorder="1" applyAlignment="1">
      <alignment horizontal="center" vertical="center" wrapText="1"/>
    </xf>
    <xf numFmtId="0" fontId="28" fillId="6" borderId="13" xfId="1" applyFont="1" applyFill="1" applyBorder="1" applyAlignment="1">
      <alignment horizontal="center" vertical="center" wrapText="1"/>
    </xf>
    <xf numFmtId="0" fontId="28" fillId="6" borderId="23" xfId="1" applyFont="1" applyFill="1" applyBorder="1" applyAlignment="1">
      <alignment horizontal="center" vertical="center" wrapText="1"/>
    </xf>
    <xf numFmtId="0" fontId="28" fillId="6" borderId="14" xfId="1" applyFont="1" applyFill="1" applyBorder="1" applyAlignment="1">
      <alignment horizontal="center" vertical="center" wrapText="1"/>
    </xf>
    <xf numFmtId="0" fontId="29" fillId="6" borderId="13" xfId="1" applyFont="1" applyFill="1" applyBorder="1" applyAlignment="1">
      <alignment horizontal="center" vertical="center" wrapText="1"/>
    </xf>
    <xf numFmtId="0" fontId="29" fillId="6" borderId="23" xfId="1" applyFont="1" applyFill="1" applyBorder="1" applyAlignment="1">
      <alignment horizontal="center" vertical="center" wrapText="1"/>
    </xf>
    <xf numFmtId="0" fontId="29" fillId="6" borderId="14" xfId="1" applyFont="1" applyFill="1" applyBorder="1" applyAlignment="1">
      <alignment horizontal="center" vertical="center" wrapText="1"/>
    </xf>
    <xf numFmtId="0" fontId="19" fillId="4" borderId="0" xfId="3" applyFont="1" applyFill="1" applyAlignment="1">
      <alignment horizontal="center" vertical="center" wrapText="1"/>
    </xf>
    <xf numFmtId="0" fontId="6" fillId="7" borderId="13" xfId="1" applyFont="1" applyFill="1" applyBorder="1" applyAlignment="1">
      <alignment horizontal="center" vertical="center" wrapText="1"/>
    </xf>
    <xf numFmtId="0" fontId="6" fillId="7" borderId="23" xfId="1" applyFont="1" applyFill="1" applyBorder="1" applyAlignment="1">
      <alignment horizontal="center" vertical="center" wrapText="1"/>
    </xf>
    <xf numFmtId="0" fontId="6" fillId="7" borderId="14" xfId="1" applyFont="1" applyFill="1" applyBorder="1" applyAlignment="1">
      <alignment horizontal="center" vertical="center" wrapText="1"/>
    </xf>
    <xf numFmtId="0" fontId="16" fillId="14" borderId="56" xfId="1" applyFont="1" applyFill="1" applyBorder="1" applyAlignment="1">
      <alignment horizontal="center" vertical="center" wrapText="1"/>
    </xf>
    <xf numFmtId="0" fontId="16" fillId="14" borderId="55" xfId="1" applyFont="1" applyFill="1" applyBorder="1" applyAlignment="1">
      <alignment horizontal="center" vertical="center" wrapText="1"/>
    </xf>
    <xf numFmtId="0" fontId="17" fillId="14" borderId="6" xfId="1" applyFont="1" applyFill="1" applyBorder="1" applyAlignment="1">
      <alignment horizontal="center" vertical="center" wrapText="1"/>
    </xf>
    <xf numFmtId="0" fontId="17" fillId="14" borderId="8" xfId="1" applyFont="1" applyFill="1" applyBorder="1" applyAlignment="1">
      <alignment horizontal="center" vertical="center" wrapText="1"/>
    </xf>
    <xf numFmtId="0" fontId="6" fillId="11" borderId="13" xfId="1" applyFont="1" applyFill="1" applyBorder="1" applyAlignment="1">
      <alignment horizontal="center" vertical="center" wrapText="1"/>
    </xf>
    <xf numFmtId="0" fontId="6" fillId="11" borderId="23" xfId="1" applyFont="1" applyFill="1" applyBorder="1" applyAlignment="1">
      <alignment horizontal="center" vertical="center" wrapText="1"/>
    </xf>
    <xf numFmtId="0" fontId="6" fillId="11" borderId="14" xfId="1" applyFont="1" applyFill="1" applyBorder="1" applyAlignment="1">
      <alignment horizontal="center" vertical="center" wrapText="1"/>
    </xf>
    <xf numFmtId="0" fontId="16" fillId="14" borderId="61" xfId="1" applyFont="1" applyFill="1" applyBorder="1" applyAlignment="1">
      <alignment horizontal="center" vertical="center" wrapText="1"/>
    </xf>
    <xf numFmtId="0" fontId="16" fillId="14" borderId="62" xfId="1" applyFont="1" applyFill="1" applyBorder="1" applyAlignment="1">
      <alignment horizontal="center" vertical="center" wrapText="1"/>
    </xf>
    <xf numFmtId="0" fontId="6" fillId="19" borderId="2" xfId="1" applyFont="1" applyFill="1" applyBorder="1" applyAlignment="1">
      <alignment horizontal="center" vertical="center" wrapText="1"/>
    </xf>
    <xf numFmtId="0" fontId="6" fillId="19" borderId="46" xfId="1" applyFont="1" applyFill="1" applyBorder="1" applyAlignment="1">
      <alignment horizontal="center" vertical="center" wrapText="1"/>
    </xf>
    <xf numFmtId="0" fontId="6" fillId="19" borderId="3" xfId="1" applyFont="1" applyFill="1" applyBorder="1" applyAlignment="1">
      <alignment horizontal="center" vertical="center" wrapText="1"/>
    </xf>
    <xf numFmtId="0" fontId="6" fillId="12" borderId="13" xfId="1" applyFont="1" applyFill="1" applyBorder="1" applyAlignment="1">
      <alignment horizontal="center" vertical="center" wrapText="1"/>
    </xf>
    <xf numFmtId="0" fontId="6" fillId="12" borderId="23" xfId="1" applyFont="1" applyFill="1" applyBorder="1" applyAlignment="1">
      <alignment horizontal="center" vertical="center" wrapText="1"/>
    </xf>
    <xf numFmtId="0" fontId="6" fillId="12" borderId="14" xfId="1" applyFont="1" applyFill="1" applyBorder="1" applyAlignment="1">
      <alignment horizontal="center" vertical="center" wrapText="1"/>
    </xf>
    <xf numFmtId="0" fontId="16" fillId="14" borderId="25" xfId="1" applyFont="1" applyFill="1" applyBorder="1" applyAlignment="1">
      <alignment horizontal="center" vertical="center" wrapText="1"/>
    </xf>
    <xf numFmtId="0" fontId="16" fillId="14" borderId="26" xfId="1" applyFont="1" applyFill="1" applyBorder="1" applyAlignment="1">
      <alignment horizontal="center" vertical="center" wrapText="1"/>
    </xf>
    <xf numFmtId="0" fontId="25" fillId="16" borderId="13" xfId="1" applyFont="1" applyFill="1" applyBorder="1" applyAlignment="1">
      <alignment horizontal="center" vertical="center"/>
    </xf>
    <xf numFmtId="0" fontId="25" fillId="16" borderId="23" xfId="1" applyFont="1" applyFill="1" applyBorder="1" applyAlignment="1">
      <alignment horizontal="center" vertical="center"/>
    </xf>
    <xf numFmtId="0" fontId="25" fillId="16" borderId="14" xfId="1" applyFont="1" applyFill="1" applyBorder="1" applyAlignment="1">
      <alignment horizontal="center" vertical="center"/>
    </xf>
    <xf numFmtId="0" fontId="14" fillId="15" borderId="44" xfId="1" applyFont="1" applyFill="1" applyBorder="1" applyAlignment="1">
      <alignment horizontal="left" vertical="center"/>
    </xf>
    <xf numFmtId="0" fontId="14" fillId="15" borderId="42" xfId="1" applyFont="1" applyFill="1" applyBorder="1" applyAlignment="1">
      <alignment horizontal="left" vertical="center"/>
    </xf>
    <xf numFmtId="0" fontId="11" fillId="14" borderId="40" xfId="1" applyFont="1" applyFill="1" applyBorder="1" applyAlignment="1">
      <alignment horizontal="left" vertical="center"/>
    </xf>
    <xf numFmtId="0" fontId="11" fillId="14" borderId="22" xfId="1" applyFont="1" applyFill="1" applyBorder="1" applyAlignment="1">
      <alignment horizontal="left" vertical="center"/>
    </xf>
    <xf numFmtId="0" fontId="12" fillId="5" borderId="0" xfId="1" applyFont="1" applyFill="1" applyBorder="1" applyAlignment="1">
      <alignment horizontal="left" vertical="center"/>
    </xf>
    <xf numFmtId="0" fontId="12" fillId="5" borderId="5" xfId="1" applyFont="1" applyFill="1" applyBorder="1" applyAlignment="1">
      <alignment horizontal="left" vertical="center"/>
    </xf>
    <xf numFmtId="0" fontId="13" fillId="13" borderId="24" xfId="1" applyFont="1" applyFill="1" applyBorder="1" applyAlignment="1">
      <alignment horizontal="left" vertical="center" wrapText="1"/>
    </xf>
    <xf numFmtId="0" fontId="13" fillId="13" borderId="8" xfId="1" applyFont="1" applyFill="1" applyBorder="1" applyAlignment="1">
      <alignment horizontal="left" vertical="center" wrapText="1"/>
    </xf>
  </cellXfs>
  <cellStyles count="4">
    <cellStyle name="Check Cell" xfId="2" builtinId="23"/>
    <cellStyle name="Neutral" xfId="3" builtinId="28"/>
    <cellStyle name="Normal" xfId="0" builtinId="0"/>
    <cellStyle name="Output" xfId="1" builtinId="21"/>
  </cellStyles>
  <dxfs count="12">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C000"/>
      </font>
      <fill>
        <patternFill patternType="gray0625">
          <bgColor rgb="FFFF0000"/>
        </patternFill>
      </fill>
    </dxf>
    <dxf>
      <font>
        <b/>
        <i val="0"/>
        <color rgb="FFFF0000"/>
      </font>
      <fill>
        <patternFill patternType="gray0625">
          <bgColor rgb="FFFFC000"/>
        </patternFill>
      </fill>
    </dxf>
    <dxf>
      <font>
        <b/>
        <i val="0"/>
        <color rgb="FF00B050"/>
      </font>
      <fill>
        <patternFill patternType="gray0625">
          <bgColor rgb="FFFFFF00"/>
        </patternFill>
      </fill>
    </dxf>
    <dxf>
      <font>
        <b/>
        <i val="0"/>
        <color rgb="FFFFFF00"/>
      </font>
      <fill>
        <patternFill patternType="gray0625">
          <bgColor rgb="FF00B050"/>
        </patternFill>
      </fill>
    </dxf>
    <dxf>
      <font>
        <b/>
        <i val="0"/>
        <color rgb="FFFFFF00"/>
      </font>
      <fill>
        <patternFill patternType="gray0625">
          <bgColor rgb="FF00B050"/>
        </patternFill>
      </fill>
    </dxf>
    <dxf>
      <font>
        <b/>
        <i val="0"/>
        <color rgb="FF00B050"/>
      </font>
      <fill>
        <patternFill patternType="gray0625">
          <bgColor rgb="FFFFFF00"/>
        </patternFill>
      </fill>
    </dxf>
    <dxf>
      <font>
        <b/>
        <i val="0"/>
        <color rgb="FFFF0000"/>
      </font>
      <fill>
        <patternFill patternType="gray0625">
          <bgColor rgb="FFFFC000"/>
        </patternFill>
      </fill>
    </dxf>
    <dxf>
      <font>
        <b/>
        <i val="0"/>
        <color rgb="FFFFC000"/>
      </font>
      <fill>
        <patternFill patternType="gray0625">
          <bgColor rgb="FFFF0000"/>
        </patternFill>
      </fill>
    </dxf>
  </dxfs>
  <tableStyles count="0" defaultTableStyle="TableStyleMedium2" defaultPivotStyle="PivotStyleLight16"/>
  <colors>
    <mruColors>
      <color rgb="FFFFEB9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492168178070899E-2"/>
          <c:y val="0.28317673864799708"/>
          <c:w val="0.58727165815558535"/>
          <c:h val="0.68610342752276166"/>
        </c:manualLayout>
      </c:layout>
      <c:barChart>
        <c:barDir val="bar"/>
        <c:grouping val="clustered"/>
        <c:varyColors val="0"/>
        <c:ser>
          <c:idx val="0"/>
          <c:order val="0"/>
          <c:spPr>
            <a:solidFill>
              <a:srgbClr val="FFCC00"/>
            </a:solidFill>
            <a:ln w="12700">
              <a:solidFill>
                <a:srgbClr val="000000"/>
              </a:solidFill>
              <a:prstDash val="solid"/>
            </a:ln>
            <a:effectLst>
              <a:outerShdw dist="35921" dir="2700000" algn="br">
                <a:srgbClr val="000000"/>
              </a:outerShdw>
            </a:effectLst>
          </c:spPr>
          <c:invertIfNegative val="0"/>
          <c:dPt>
            <c:idx val="0"/>
            <c:invertIfNegative val="0"/>
            <c:bubble3D val="0"/>
            <c:spPr>
              <a:solidFill>
                <a:srgbClr val="FFCC00"/>
              </a:solidFill>
              <a:ln w="12700">
                <a:solidFill>
                  <a:srgbClr val="000000"/>
                </a:solidFill>
                <a:prstDash val="solid"/>
              </a:ln>
              <a:effectLst>
                <a:outerShdw dist="35921" dir="2700000" algn="br">
                  <a:srgbClr val="000000"/>
                </a:outerShdw>
              </a:effectLst>
              <a:scene3d>
                <a:camera prst="orthographicFront"/>
                <a:lightRig rig="threePt" dir="t"/>
              </a:scene3d>
            </c:spPr>
            <c:extLst>
              <c:ext xmlns:c16="http://schemas.microsoft.com/office/drawing/2014/chart" uri="{C3380CC4-5D6E-409C-BE32-E72D297353CC}">
                <c16:uniqueId val="{00000001-77C8-47F3-8F73-53882528194E}"/>
              </c:ext>
            </c:extLst>
          </c:dPt>
          <c:dPt>
            <c:idx val="5"/>
            <c:invertIfNegative val="0"/>
            <c:bubble3D val="0"/>
            <c:spPr>
              <a:solidFill>
                <a:srgbClr val="FFCC00"/>
              </a:solidFill>
              <a:ln w="12700" cap="sq" cmpd="dbl">
                <a:solidFill>
                  <a:srgbClr val="000000"/>
                </a:solidFill>
                <a:prstDash val="solid"/>
              </a:ln>
              <a:effectLst>
                <a:outerShdw dist="35921" dir="2700000" algn="br">
                  <a:srgbClr val="000000"/>
                </a:outerShdw>
              </a:effectLst>
            </c:spPr>
            <c:extLst>
              <c:ext xmlns:c16="http://schemas.microsoft.com/office/drawing/2014/chart" uri="{C3380CC4-5D6E-409C-BE32-E72D297353CC}">
                <c16:uniqueId val="{00000003-77C8-47F3-8F73-53882528194E}"/>
              </c:ext>
            </c:extLst>
          </c:dPt>
          <c:cat>
            <c:strRef>
              <c:f>Sheet3!$B$7:$G$7</c:f>
              <c:strCache>
                <c:ptCount val="6"/>
                <c:pt idx="0">
                  <c:v>СРЕДНА САМООЦЕНКА</c:v>
                </c:pt>
                <c:pt idx="1">
                  <c:v>КОНТРОЛНА СРЕДА</c:v>
                </c:pt>
                <c:pt idx="2">
                  <c:v>ОЦЕНКА НА РИСКА</c:v>
                </c:pt>
                <c:pt idx="3">
                  <c:v>КОНТРОЛНИ ДЕЙНОСТИ</c:v>
                </c:pt>
                <c:pt idx="4">
                  <c:v>ИНФОРМАЦИЯ И КОМУНИКАЦИЯ</c:v>
                </c:pt>
                <c:pt idx="5">
                  <c:v>МОНИТОРИНГ</c:v>
                </c:pt>
              </c:strCache>
            </c:strRef>
          </c:cat>
          <c:val>
            <c:numRef>
              <c:f>Sheet3!$B$10:$G$10</c:f>
              <c:numCache>
                <c:formatCode>0.00</c:formatCode>
                <c:ptCount val="6"/>
                <c:pt idx="0">
                  <c:v>3.2952380952380951</c:v>
                </c:pt>
                <c:pt idx="1">
                  <c:v>3.4761904761904763</c:v>
                </c:pt>
                <c:pt idx="2">
                  <c:v>3</c:v>
                </c:pt>
                <c:pt idx="3">
                  <c:v>3.375</c:v>
                </c:pt>
                <c:pt idx="4">
                  <c:v>3.375</c:v>
                </c:pt>
                <c:pt idx="5">
                  <c:v>3.25</c:v>
                </c:pt>
              </c:numCache>
            </c:numRef>
          </c:val>
          <c:extLst>
            <c:ext xmlns:c16="http://schemas.microsoft.com/office/drawing/2014/chart" uri="{C3380CC4-5D6E-409C-BE32-E72D297353CC}">
              <c16:uniqueId val="{00000004-77C8-47F3-8F73-53882528194E}"/>
            </c:ext>
          </c:extLst>
        </c:ser>
        <c:dLbls>
          <c:showLegendKey val="0"/>
          <c:showVal val="0"/>
          <c:showCatName val="0"/>
          <c:showSerName val="0"/>
          <c:showPercent val="0"/>
          <c:showBubbleSize val="0"/>
        </c:dLbls>
        <c:gapWidth val="150"/>
        <c:axId val="83511552"/>
        <c:axId val="83513344"/>
      </c:barChart>
      <c:catAx>
        <c:axId val="83511552"/>
        <c:scaling>
          <c:orientation val="maxMin"/>
        </c:scaling>
        <c:delete val="0"/>
        <c:axPos val="r"/>
        <c:numFmt formatCode="General" sourceLinked="1"/>
        <c:majorTickMark val="out"/>
        <c:minorTickMark val="none"/>
        <c:tickLblPos val="nextTo"/>
        <c:spPr>
          <a:ln w="3175">
            <a:solidFill>
              <a:srgbClr val="000000"/>
            </a:solidFill>
            <a:prstDash val="solid"/>
          </a:ln>
        </c:spPr>
        <c:txPr>
          <a:bodyPr rot="0" vert="horz"/>
          <a:lstStyle/>
          <a:p>
            <a:pPr>
              <a:defRPr/>
            </a:pPr>
            <a:endParaRPr lang="en-US"/>
          </a:p>
        </c:txPr>
        <c:crossAx val="83513344"/>
        <c:crosses val="autoZero"/>
        <c:auto val="0"/>
        <c:lblAlgn val="ctr"/>
        <c:lblOffset val="100"/>
        <c:tickLblSkip val="1"/>
        <c:tickMarkSkip val="1"/>
        <c:noMultiLvlLbl val="0"/>
      </c:catAx>
      <c:valAx>
        <c:axId val="83513344"/>
        <c:scaling>
          <c:orientation val="maxMin"/>
          <c:max val="4"/>
          <c:min val="1"/>
        </c:scaling>
        <c:delete val="0"/>
        <c:axPos val="t"/>
        <c:majorGridlines/>
        <c:numFmt formatCode="0.00" sourceLinked="1"/>
        <c:majorTickMark val="in"/>
        <c:minorTickMark val="in"/>
        <c:tickLblPos val="nextTo"/>
        <c:crossAx val="83511552"/>
        <c:crosses val="autoZero"/>
        <c:crossBetween val="between"/>
        <c:majorUnit val="1"/>
        <c:minorUnit val="0.1"/>
      </c:valAx>
      <c:spPr>
        <a:gradFill>
          <a:gsLst>
            <a:gs pos="0">
              <a:srgbClr val="1A8D48"/>
            </a:gs>
            <a:gs pos="50000">
              <a:srgbClr val="FFFF00">
                <a:lumMod val="94000"/>
                <a:lumOff val="6000"/>
                <a:alpha val="49000"/>
              </a:srgbClr>
            </a:gs>
            <a:gs pos="98000">
              <a:srgbClr val="EE3F17"/>
            </a:gs>
          </a:gsLst>
          <a:lin ang="0" scaled="0"/>
        </a:gradFill>
        <a:ln w="25400">
          <a:noFill/>
        </a:ln>
      </c:spPr>
    </c:plotArea>
    <c:plotVisOnly val="1"/>
    <c:dispBlanksAs val="gap"/>
    <c:showDLblsOverMax val="0"/>
  </c:chart>
  <c:spPr>
    <a:blipFill>
      <a:blip xmlns:r="http://schemas.openxmlformats.org/officeDocument/2006/relationships" r:embed="rId1"/>
      <a:tile tx="0" ty="0" sx="100000" sy="100000" flip="none" algn="tl"/>
    </a:blipFill>
    <a:ln w="9525" cmpd="thinThick">
      <a:gradFill>
        <a:gsLst>
          <a:gs pos="0">
            <a:srgbClr val="000082"/>
          </a:gs>
          <a:gs pos="30000">
            <a:srgbClr val="66008F"/>
          </a:gs>
          <a:gs pos="64999">
            <a:srgbClr val="BA0066"/>
          </a:gs>
          <a:gs pos="89999">
            <a:srgbClr val="FF0000"/>
          </a:gs>
          <a:gs pos="100000">
            <a:srgbClr val="FF8200"/>
          </a:gs>
        </a:gsLst>
        <a:lin ang="5400000" scaled="0"/>
      </a:gradFill>
    </a:ln>
    <a:effectLst>
      <a:outerShdw blurRad="50800" dist="50800" dir="5400000" algn="ctr" rotWithShape="0">
        <a:schemeClr val="bg2">
          <a:lumMod val="25000"/>
        </a:schemeClr>
      </a:outerShdw>
    </a:effectLst>
    <a:scene3d>
      <a:camera prst="orthographicFront"/>
      <a:lightRig rig="threePt" dir="t"/>
    </a:scene3d>
    <a:sp3d>
      <a:bevelT w="165100" prst="coolSlant"/>
    </a:sp3d>
  </c:spPr>
  <c:txPr>
    <a:bodyPr/>
    <a:lstStyle/>
    <a:p>
      <a:pPr>
        <a:defRPr sz="115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Arial"/>
          <a:ea typeface="Arial"/>
          <a:cs typeface="Arial"/>
        </a:defRPr>
      </a:pPr>
      <a:endParaRPr lang="en-US"/>
    </a:p>
  </c:txPr>
  <c:printSettings>
    <c:headerFooter alignWithMargins="0"/>
    <c:pageMargins b="0.75" l="0.25" r="0.25" t="0.75" header="0.3" footer="0.3"/>
    <c:pageSetup paperSize="9" orientation="landscape" blackAndWhite="1"/>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123069</xdr:colOff>
      <xdr:row>82</xdr:row>
      <xdr:rowOff>47133</xdr:rowOff>
    </xdr:from>
    <xdr:to>
      <xdr:col>5</xdr:col>
      <xdr:colOff>2841643</xdr:colOff>
      <xdr:row>100</xdr:row>
      <xdr:rowOff>101972</xdr:rowOff>
    </xdr:to>
    <xdr:graphicFrame macro="">
      <xdr:nvGraphicFramePr>
        <xdr:cNvPr id="2"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2506980</xdr:colOff>
      <xdr:row>12</xdr:row>
      <xdr:rowOff>68580</xdr:rowOff>
    </xdr:from>
    <xdr:ext cx="346019" cy="349886"/>
    <xdr:pic>
      <xdr:nvPicPr>
        <xdr:cNvPr id="3" name="Picture 2"/>
        <xdr:cNvPicPr>
          <a:picLocks noChangeAspect="1"/>
        </xdr:cNvPicPr>
      </xdr:nvPicPr>
      <xdr:blipFill>
        <a:blip xmlns:r="http://schemas.openxmlformats.org/officeDocument/2006/relationships" r:embed="rId2"/>
        <a:stretch>
          <a:fillRect/>
        </a:stretch>
      </xdr:blipFill>
      <xdr:spPr>
        <a:xfrm>
          <a:off x="6545580" y="4173855"/>
          <a:ext cx="346019" cy="349886"/>
        </a:xfrm>
        <a:prstGeom prst="rect">
          <a:avLst/>
        </a:prstGeom>
        <a:ln>
          <a:noFill/>
        </a:ln>
        <a:effectLst>
          <a:outerShdw blurRad="190500" algn="tl" rotWithShape="0">
            <a:srgbClr val="000000">
              <a:alpha val="70000"/>
            </a:srgbClr>
          </a:outerShdw>
        </a:effectLst>
      </xdr:spPr>
    </xdr:pic>
    <xdr:clientData/>
  </xdr:oneCellAnchor>
  <xdr:oneCellAnchor>
    <xdr:from>
      <xdr:col>5</xdr:col>
      <xdr:colOff>2506980</xdr:colOff>
      <xdr:row>14</xdr:row>
      <xdr:rowOff>58207</xdr:rowOff>
    </xdr:from>
    <xdr:ext cx="329779" cy="332768"/>
    <xdr:pic>
      <xdr:nvPicPr>
        <xdr:cNvPr id="4" name="Picture 3"/>
        <xdr:cNvPicPr>
          <a:picLocks noChangeAspect="1"/>
        </xdr:cNvPicPr>
      </xdr:nvPicPr>
      <xdr:blipFill>
        <a:blip xmlns:r="http://schemas.openxmlformats.org/officeDocument/2006/relationships" r:embed="rId3"/>
        <a:stretch>
          <a:fillRect/>
        </a:stretch>
      </xdr:blipFill>
      <xdr:spPr>
        <a:xfrm>
          <a:off x="6545580" y="4601632"/>
          <a:ext cx="329779" cy="332768"/>
        </a:xfrm>
        <a:prstGeom prst="rect">
          <a:avLst/>
        </a:prstGeom>
        <a:ln>
          <a:noFill/>
        </a:ln>
        <a:effectLst>
          <a:outerShdw blurRad="190500" algn="tl" rotWithShape="0">
            <a:srgbClr val="000000">
              <a:alpha val="70000"/>
            </a:srgbClr>
          </a:outerShdw>
        </a:effectLst>
      </xdr:spPr>
    </xdr:pic>
    <xdr:clientData/>
  </xdr:oneCellAnchor>
  <xdr:twoCellAnchor>
    <xdr:from>
      <xdr:col>3</xdr:col>
      <xdr:colOff>1169670</xdr:colOff>
      <xdr:row>5</xdr:row>
      <xdr:rowOff>126999</xdr:rowOff>
    </xdr:from>
    <xdr:to>
      <xdr:col>5</xdr:col>
      <xdr:colOff>1417319</xdr:colOff>
      <xdr:row>9</xdr:row>
      <xdr:rowOff>59267</xdr:rowOff>
    </xdr:to>
    <xdr:sp macro="" textlink="">
      <xdr:nvSpPr>
        <xdr:cNvPr id="10" name="AutoShape 150"/>
        <xdr:cNvSpPr>
          <a:spLocks noChangeArrowheads="1"/>
        </xdr:cNvSpPr>
      </xdr:nvSpPr>
      <xdr:spPr bwMode="auto">
        <a:xfrm>
          <a:off x="1611630" y="2740659"/>
          <a:ext cx="3874769" cy="800948"/>
        </a:xfrm>
        <a:prstGeom prst="roundRect">
          <a:avLst>
            <a:gd name="adj" fmla="val 17037"/>
          </a:avLst>
        </a:prstGeom>
        <a:noFill/>
        <a:ln w="9525">
          <a:solidFill>
            <a:srgbClr xmlns:mc="http://schemas.openxmlformats.org/markup-compatibility/2006" xmlns:a14="http://schemas.microsoft.com/office/drawing/2010/main" val="000000" mc:Ignorable="a14" a14:legacySpreadsheetColorIndex="64"/>
          </a:solidFill>
          <a:round/>
          <a:headEnd/>
          <a:tailEnd/>
        </a:ln>
        <a:effectLst>
          <a:glow rad="63500">
            <a:schemeClr val="accent3">
              <a:satMod val="175000"/>
              <a:alpha val="40000"/>
            </a:schemeClr>
          </a:glow>
          <a:outerShdw dist="35921" dir="2700000" algn="ctr" rotWithShape="0">
            <a:srgbClr val="808080"/>
          </a:outerShdw>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0.18549</cdr:x>
      <cdr:y>0.04634</cdr:y>
    </cdr:from>
    <cdr:to>
      <cdr:x>0.82715</cdr:x>
      <cdr:y>0.13415</cdr:y>
    </cdr:to>
    <cdr:sp macro="" textlink="">
      <cdr:nvSpPr>
        <cdr:cNvPr id="3" name="TextBox 2"/>
        <cdr:cNvSpPr txBox="1"/>
      </cdr:nvSpPr>
      <cdr:spPr>
        <a:xfrm xmlns:a="http://schemas.openxmlformats.org/drawingml/2006/main">
          <a:off x="1285874" y="180975"/>
          <a:ext cx="4448175" cy="342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bg-BG" sz="20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СКАЛА НА САМООЦЕНКАТА</a:t>
          </a: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invoic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Customize Your Invoice"/>
      <sheetName val="Invoice"/>
      <sheetName val="Macros"/>
      <sheetName val="ATW"/>
      <sheetName val="Lock"/>
      <sheetName val="Intl Data Table"/>
      <sheetName val="TemplateInformation"/>
    </sheetNames>
    <sheetDataSet>
      <sheetData sheetId="0" refreshError="1"/>
      <sheetData sheetId="1" refreshError="1"/>
      <sheetData sheetId="2">
        <row r="39">
          <cell r="D39">
            <v>1</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7"/>
  <sheetViews>
    <sheetView tabSelected="1" topLeftCell="A95" zoomScale="93" zoomScaleNormal="93" workbookViewId="0">
      <selection activeCell="C83" sqref="C83:F104"/>
    </sheetView>
  </sheetViews>
  <sheetFormatPr defaultColWidth="8.81640625" defaultRowHeight="15.5" x14ac:dyDescent="0.35"/>
  <cols>
    <col min="1" max="1" width="1.81640625" style="25" customWidth="1"/>
    <col min="2" max="2" width="0.54296875" style="25" customWidth="1"/>
    <col min="3" max="3" width="4" style="44" customWidth="1"/>
    <col min="4" max="4" width="44.54296875" style="25" customWidth="1"/>
    <col min="5" max="5" width="9.54296875" style="45" customWidth="1"/>
    <col min="6" max="6" width="43.54296875" style="25" customWidth="1"/>
    <col min="7" max="7" width="0.81640625" style="25" customWidth="1"/>
    <col min="8" max="8" width="10" style="25" hidden="1" customWidth="1"/>
    <col min="9" max="9" width="30.26953125" style="25" hidden="1" customWidth="1"/>
    <col min="10" max="11" width="7.453125" style="25" hidden="1" customWidth="1"/>
    <col min="12" max="16384" width="8.81640625" style="25"/>
  </cols>
  <sheetData>
    <row r="2" spans="2:11" ht="90.75" customHeight="1" x14ac:dyDescent="0.35">
      <c r="B2" s="24"/>
      <c r="C2" s="123" t="s">
        <v>66</v>
      </c>
      <c r="D2" s="123"/>
      <c r="E2" s="123"/>
      <c r="F2" s="123"/>
    </row>
    <row r="3" spans="2:11" ht="14.25" customHeight="1" x14ac:dyDescent="0.35">
      <c r="B3" s="24"/>
      <c r="C3" s="124"/>
      <c r="D3" s="124"/>
      <c r="E3" s="124"/>
      <c r="F3" s="124"/>
    </row>
    <row r="4" spans="2:11" ht="18" customHeight="1" x14ac:dyDescent="0.35">
      <c r="C4" s="94"/>
      <c r="D4" s="95"/>
      <c r="E4" s="96"/>
      <c r="F4" s="95"/>
    </row>
    <row r="5" spans="2:11" ht="42" customHeight="1" x14ac:dyDescent="0.35">
      <c r="C5" s="141" t="s">
        <v>85</v>
      </c>
      <c r="D5" s="141"/>
      <c r="E5" s="141"/>
      <c r="F5" s="141"/>
      <c r="G5" s="26"/>
      <c r="H5" s="26"/>
      <c r="I5" s="26"/>
      <c r="J5" s="26"/>
    </row>
    <row r="7" spans="2:11" ht="18.5" x14ac:dyDescent="0.35">
      <c r="C7" s="71"/>
      <c r="D7" s="28" t="s">
        <v>50</v>
      </c>
      <c r="E7" s="97" t="s">
        <v>67</v>
      </c>
      <c r="F7" s="98"/>
    </row>
    <row r="8" spans="2:11" ht="18.5" x14ac:dyDescent="0.35">
      <c r="C8" s="71"/>
      <c r="D8" s="28" t="s">
        <v>51</v>
      </c>
      <c r="E8" s="97" t="s">
        <v>68</v>
      </c>
      <c r="F8" s="98"/>
    </row>
    <row r="9" spans="2:11" ht="18.5" x14ac:dyDescent="0.35">
      <c r="C9" s="71"/>
      <c r="D9" s="28" t="s">
        <v>52</v>
      </c>
      <c r="E9" s="97" t="s">
        <v>69</v>
      </c>
      <c r="F9" s="98"/>
    </row>
    <row r="10" spans="2:11" ht="18.5" x14ac:dyDescent="0.35">
      <c r="C10" s="71"/>
      <c r="D10" s="27"/>
      <c r="E10" s="46"/>
    </row>
    <row r="11" spans="2:11" ht="4.1500000000000004" customHeight="1" thickBot="1" x14ac:dyDescent="0.4"/>
    <row r="12" spans="2:11" s="29" customFormat="1" ht="24" thickBot="1" x14ac:dyDescent="0.3">
      <c r="C12" s="162" t="s">
        <v>8</v>
      </c>
      <c r="D12" s="163"/>
      <c r="E12" s="163"/>
      <c r="F12" s="164"/>
    </row>
    <row r="13" spans="2:11" s="29" customFormat="1" ht="17.5" customHeight="1" x14ac:dyDescent="0.25">
      <c r="C13" s="72">
        <v>1</v>
      </c>
      <c r="D13" s="165" t="s">
        <v>45</v>
      </c>
      <c r="E13" s="165"/>
      <c r="F13" s="166"/>
      <c r="I13" s="30" t="s">
        <v>14</v>
      </c>
      <c r="J13" s="31">
        <v>1</v>
      </c>
      <c r="K13" s="32">
        <v>2</v>
      </c>
    </row>
    <row r="14" spans="2:11" s="29" customFormat="1" ht="17.5" customHeight="1" x14ac:dyDescent="0.25">
      <c r="C14" s="73">
        <v>2</v>
      </c>
      <c r="D14" s="167" t="s">
        <v>46</v>
      </c>
      <c r="E14" s="167"/>
      <c r="F14" s="168"/>
      <c r="I14" s="33" t="s">
        <v>15</v>
      </c>
      <c r="J14" s="34">
        <v>2.0099999999999998</v>
      </c>
      <c r="K14" s="35">
        <v>3</v>
      </c>
    </row>
    <row r="15" spans="2:11" s="29" customFormat="1" ht="17.5" customHeight="1" x14ac:dyDescent="0.25">
      <c r="C15" s="74">
        <v>3</v>
      </c>
      <c r="D15" s="169" t="s">
        <v>47</v>
      </c>
      <c r="E15" s="169"/>
      <c r="F15" s="170"/>
      <c r="I15" s="36" t="s">
        <v>16</v>
      </c>
      <c r="J15" s="37">
        <v>3.01</v>
      </c>
      <c r="K15" s="38">
        <v>3.5</v>
      </c>
    </row>
    <row r="16" spans="2:11" s="29" customFormat="1" ht="17.5" customHeight="1" thickBot="1" x14ac:dyDescent="0.3">
      <c r="C16" s="75">
        <v>4</v>
      </c>
      <c r="D16" s="171" t="s">
        <v>48</v>
      </c>
      <c r="E16" s="171"/>
      <c r="F16" s="172"/>
      <c r="I16" s="39" t="s">
        <v>17</v>
      </c>
      <c r="J16" s="40">
        <v>3.51</v>
      </c>
      <c r="K16" s="41">
        <v>4</v>
      </c>
    </row>
    <row r="17" spans="3:6" s="29" customFormat="1" ht="31.5" thickBot="1" x14ac:dyDescent="0.3">
      <c r="C17" s="76" t="s">
        <v>6</v>
      </c>
      <c r="D17" s="22" t="s">
        <v>11</v>
      </c>
      <c r="E17" s="47" t="s">
        <v>27</v>
      </c>
      <c r="F17" s="23" t="s">
        <v>12</v>
      </c>
    </row>
    <row r="18" spans="3:6" s="29" customFormat="1" ht="19" thickBot="1" x14ac:dyDescent="0.3">
      <c r="C18" s="129" t="s">
        <v>18</v>
      </c>
      <c r="D18" s="130"/>
      <c r="E18" s="130"/>
      <c r="F18" s="131"/>
    </row>
    <row r="19" spans="3:6" s="29" customFormat="1" ht="15" thickBot="1" x14ac:dyDescent="0.3">
      <c r="C19" s="132" t="s">
        <v>9</v>
      </c>
      <c r="D19" s="133"/>
      <c r="E19" s="133"/>
      <c r="F19" s="134"/>
    </row>
    <row r="20" spans="3:6" s="29" customFormat="1" ht="77.5" customHeight="1" x14ac:dyDescent="0.25">
      <c r="C20" s="57">
        <v>1</v>
      </c>
      <c r="D20" s="52" t="s">
        <v>65</v>
      </c>
      <c r="E20" s="58">
        <v>3</v>
      </c>
      <c r="F20" s="53" t="s">
        <v>72</v>
      </c>
    </row>
    <row r="21" spans="3:6" s="29" customFormat="1" ht="96" customHeight="1" x14ac:dyDescent="0.25">
      <c r="C21" s="59">
        <v>2</v>
      </c>
      <c r="D21" s="54" t="s">
        <v>64</v>
      </c>
      <c r="E21" s="60">
        <v>3</v>
      </c>
      <c r="F21" s="55" t="s">
        <v>70</v>
      </c>
    </row>
    <row r="22" spans="3:6" s="29" customFormat="1" ht="266" customHeight="1" x14ac:dyDescent="0.25">
      <c r="C22" s="59">
        <v>3</v>
      </c>
      <c r="D22" s="54" t="s">
        <v>73</v>
      </c>
      <c r="E22" s="60">
        <v>3</v>
      </c>
      <c r="F22" s="56" t="s">
        <v>71</v>
      </c>
    </row>
    <row r="23" spans="3:6" s="29" customFormat="1" ht="51.5" customHeight="1" x14ac:dyDescent="0.25">
      <c r="C23" s="59">
        <v>4</v>
      </c>
      <c r="D23" s="54" t="s">
        <v>26</v>
      </c>
      <c r="E23" s="61">
        <v>3</v>
      </c>
      <c r="F23" s="55" t="s">
        <v>74</v>
      </c>
    </row>
    <row r="24" spans="3:6" s="29" customFormat="1" ht="82" customHeight="1" x14ac:dyDescent="0.25">
      <c r="C24" s="59">
        <v>5</v>
      </c>
      <c r="D24" s="54" t="s">
        <v>54</v>
      </c>
      <c r="E24" s="61">
        <v>3</v>
      </c>
      <c r="F24" s="55" t="s">
        <v>76</v>
      </c>
    </row>
    <row r="25" spans="3:6" s="29" customFormat="1" ht="135.5" customHeight="1" thickBot="1" x14ac:dyDescent="0.3">
      <c r="C25" s="77">
        <v>6</v>
      </c>
      <c r="D25" s="63" t="s">
        <v>75</v>
      </c>
      <c r="E25" s="62">
        <v>3</v>
      </c>
      <c r="F25" s="64" t="s">
        <v>77</v>
      </c>
    </row>
    <row r="26" spans="3:6" s="29" customFormat="1" ht="15" thickBot="1" x14ac:dyDescent="0.3">
      <c r="C26" s="135" t="s">
        <v>7</v>
      </c>
      <c r="D26" s="136"/>
      <c r="E26" s="136"/>
      <c r="F26" s="137"/>
    </row>
    <row r="27" spans="3:6" s="29" customFormat="1" ht="221" x14ac:dyDescent="0.25">
      <c r="C27" s="78">
        <v>7</v>
      </c>
      <c r="D27" s="66" t="s">
        <v>42</v>
      </c>
      <c r="E27" s="58">
        <v>4</v>
      </c>
      <c r="F27" s="65" t="s">
        <v>81</v>
      </c>
    </row>
    <row r="28" spans="3:6" s="29" customFormat="1" ht="110" customHeight="1" x14ac:dyDescent="0.25">
      <c r="C28" s="79">
        <v>8</v>
      </c>
      <c r="D28" s="69" t="s">
        <v>79</v>
      </c>
      <c r="E28" s="60">
        <v>4</v>
      </c>
      <c r="F28" s="67" t="s">
        <v>82</v>
      </c>
    </row>
    <row r="29" spans="3:6" s="29" customFormat="1" ht="130.5" thickBot="1" x14ac:dyDescent="0.3">
      <c r="C29" s="80">
        <v>9</v>
      </c>
      <c r="D29" s="68" t="s">
        <v>78</v>
      </c>
      <c r="E29" s="70">
        <v>4</v>
      </c>
      <c r="F29" s="67" t="s">
        <v>80</v>
      </c>
    </row>
    <row r="30" spans="3:6" s="29" customFormat="1" ht="15" thickBot="1" x14ac:dyDescent="0.3">
      <c r="C30" s="125" t="s">
        <v>10</v>
      </c>
      <c r="D30" s="126"/>
      <c r="E30" s="126"/>
      <c r="F30" s="128"/>
    </row>
    <row r="31" spans="3:6" s="29" customFormat="1" ht="152.5" customHeight="1" x14ac:dyDescent="0.25">
      <c r="C31" s="81">
        <v>10</v>
      </c>
      <c r="D31" s="66" t="s">
        <v>83</v>
      </c>
      <c r="E31" s="58">
        <v>4</v>
      </c>
      <c r="F31" s="92" t="s">
        <v>86</v>
      </c>
    </row>
    <row r="32" spans="3:6" s="29" customFormat="1" ht="80.5" customHeight="1" x14ac:dyDescent="0.25">
      <c r="C32" s="82">
        <v>11</v>
      </c>
      <c r="D32" s="69" t="s">
        <v>41</v>
      </c>
      <c r="E32" s="60">
        <v>4</v>
      </c>
      <c r="F32" s="93" t="s">
        <v>87</v>
      </c>
    </row>
    <row r="33" spans="3:6" s="29" customFormat="1" ht="277" customHeight="1" x14ac:dyDescent="0.25">
      <c r="C33" s="79">
        <v>12</v>
      </c>
      <c r="D33" s="69" t="s">
        <v>84</v>
      </c>
      <c r="E33" s="61">
        <v>4</v>
      </c>
      <c r="F33" s="67" t="s">
        <v>89</v>
      </c>
    </row>
    <row r="34" spans="3:6" s="29" customFormat="1" ht="228" customHeight="1" thickBot="1" x14ac:dyDescent="0.3">
      <c r="C34" s="83">
        <v>13</v>
      </c>
      <c r="D34" s="99" t="s">
        <v>88</v>
      </c>
      <c r="E34" s="62">
        <v>3</v>
      </c>
      <c r="F34" s="100" t="s">
        <v>90</v>
      </c>
    </row>
    <row r="35" spans="3:6" s="29" customFormat="1" ht="15" thickBot="1" x14ac:dyDescent="0.3">
      <c r="C35" s="138" t="s">
        <v>59</v>
      </c>
      <c r="D35" s="139"/>
      <c r="E35" s="139"/>
      <c r="F35" s="140"/>
    </row>
    <row r="36" spans="3:6" s="29" customFormat="1" ht="168" customHeight="1" x14ac:dyDescent="0.25">
      <c r="C36" s="78">
        <v>14</v>
      </c>
      <c r="D36" s="66" t="s">
        <v>49</v>
      </c>
      <c r="E36" s="58">
        <v>4</v>
      </c>
      <c r="F36" s="65" t="s">
        <v>92</v>
      </c>
    </row>
    <row r="37" spans="3:6" s="29" customFormat="1" ht="216" customHeight="1" x14ac:dyDescent="0.25">
      <c r="C37" s="82">
        <v>15</v>
      </c>
      <c r="D37" s="66" t="s">
        <v>91</v>
      </c>
      <c r="E37" s="60">
        <v>4</v>
      </c>
      <c r="F37" s="103" t="s">
        <v>93</v>
      </c>
    </row>
    <row r="38" spans="3:6" s="29" customFormat="1" ht="74.5" customHeight="1" x14ac:dyDescent="0.25">
      <c r="C38" s="79">
        <v>16</v>
      </c>
      <c r="D38" s="69" t="s">
        <v>30</v>
      </c>
      <c r="E38" s="61">
        <v>3</v>
      </c>
      <c r="F38" s="93" t="s">
        <v>94</v>
      </c>
    </row>
    <row r="39" spans="3:6" s="29" customFormat="1" ht="325.5" thickBot="1" x14ac:dyDescent="0.3">
      <c r="C39" s="80">
        <v>17</v>
      </c>
      <c r="D39" s="68" t="s">
        <v>55</v>
      </c>
      <c r="E39" s="70">
        <v>3</v>
      </c>
      <c r="F39" s="104" t="s">
        <v>95</v>
      </c>
    </row>
    <row r="40" spans="3:6" s="29" customFormat="1" ht="15" thickBot="1" x14ac:dyDescent="0.3">
      <c r="C40" s="125" t="s">
        <v>53</v>
      </c>
      <c r="D40" s="126"/>
      <c r="E40" s="127"/>
      <c r="F40" s="128"/>
    </row>
    <row r="41" spans="3:6" s="29" customFormat="1" ht="74.5" customHeight="1" x14ac:dyDescent="0.25">
      <c r="C41" s="105">
        <v>18</v>
      </c>
      <c r="D41" s="69" t="s">
        <v>22</v>
      </c>
      <c r="E41" s="58">
        <v>3</v>
      </c>
      <c r="F41" s="101" t="s">
        <v>97</v>
      </c>
    </row>
    <row r="42" spans="3:6" s="29" customFormat="1" ht="78.5" customHeight="1" x14ac:dyDescent="0.25">
      <c r="C42" s="106">
        <v>19</v>
      </c>
      <c r="D42" s="66" t="s">
        <v>34</v>
      </c>
      <c r="E42" s="60">
        <v>4</v>
      </c>
      <c r="F42" s="101" t="s">
        <v>99</v>
      </c>
    </row>
    <row r="43" spans="3:6" s="29" customFormat="1" ht="101.5" customHeight="1" x14ac:dyDescent="0.25">
      <c r="C43" s="107">
        <v>20</v>
      </c>
      <c r="D43" s="69" t="s">
        <v>62</v>
      </c>
      <c r="E43" s="60">
        <v>3</v>
      </c>
      <c r="F43" s="91" t="s">
        <v>98</v>
      </c>
    </row>
    <row r="44" spans="3:6" s="29" customFormat="1" ht="138" customHeight="1" thickBot="1" x14ac:dyDescent="0.3">
      <c r="C44" s="105">
        <v>21</v>
      </c>
      <c r="D44" s="99" t="s">
        <v>96</v>
      </c>
      <c r="E44" s="62">
        <v>4</v>
      </c>
      <c r="F44" s="108" t="s">
        <v>100</v>
      </c>
    </row>
    <row r="45" spans="3:6" s="29" customFormat="1" ht="43.9" customHeight="1" thickBot="1" x14ac:dyDescent="0.3">
      <c r="C45" s="160" t="s">
        <v>40</v>
      </c>
      <c r="D45" s="161"/>
      <c r="E45" s="48">
        <f>AVERAGE(E20:E44)</f>
        <v>3.4761904761904763</v>
      </c>
      <c r="F45" s="17" t="str">
        <f>IF(E45&gt;=$J$16,$I$16,IF(E45&lt;=$K$13,$I$13,IF(E45&gt;=$J$15,$I$15,IF(E45&gt;=$J$14,$I$14))))</f>
        <v>ДОБРА</v>
      </c>
    </row>
    <row r="46" spans="3:6" s="29" customFormat="1" ht="19" thickBot="1" x14ac:dyDescent="0.3">
      <c r="C46" s="149" t="s">
        <v>19</v>
      </c>
      <c r="D46" s="150"/>
      <c r="E46" s="150"/>
      <c r="F46" s="151"/>
    </row>
    <row r="47" spans="3:6" s="29" customFormat="1" ht="188.5" customHeight="1" x14ac:dyDescent="0.25">
      <c r="C47" s="78">
        <v>22</v>
      </c>
      <c r="D47" s="109" t="s">
        <v>102</v>
      </c>
      <c r="E47" s="58">
        <v>3</v>
      </c>
      <c r="F47" s="67" t="s">
        <v>105</v>
      </c>
    </row>
    <row r="48" spans="3:6" s="29" customFormat="1" ht="91" customHeight="1" x14ac:dyDescent="0.25">
      <c r="C48" s="79">
        <v>23</v>
      </c>
      <c r="D48" s="69" t="s">
        <v>56</v>
      </c>
      <c r="E48" s="61">
        <v>3</v>
      </c>
      <c r="F48" s="67" t="s">
        <v>106</v>
      </c>
    </row>
    <row r="49" spans="3:6" s="29" customFormat="1" ht="48" customHeight="1" x14ac:dyDescent="0.25">
      <c r="C49" s="79">
        <v>24</v>
      </c>
      <c r="D49" s="69" t="s">
        <v>101</v>
      </c>
      <c r="E49" s="60">
        <v>4</v>
      </c>
      <c r="F49" s="67" t="s">
        <v>107</v>
      </c>
    </row>
    <row r="50" spans="3:6" s="29" customFormat="1" ht="133" customHeight="1" x14ac:dyDescent="0.25">
      <c r="C50" s="79">
        <v>25</v>
      </c>
      <c r="D50" s="69" t="s">
        <v>103</v>
      </c>
      <c r="E50" s="61">
        <v>2</v>
      </c>
      <c r="F50" s="67" t="s">
        <v>108</v>
      </c>
    </row>
    <row r="51" spans="3:6" s="29" customFormat="1" ht="119.5" customHeight="1" thickBot="1" x14ac:dyDescent="0.3">
      <c r="C51" s="80">
        <v>26</v>
      </c>
      <c r="D51" s="68" t="s">
        <v>104</v>
      </c>
      <c r="E51" s="70">
        <v>3</v>
      </c>
      <c r="F51" s="110" t="s">
        <v>109</v>
      </c>
    </row>
    <row r="52" spans="3:6" s="29" customFormat="1" ht="45" customHeight="1" thickBot="1" x14ac:dyDescent="0.3">
      <c r="C52" s="152" t="s">
        <v>37</v>
      </c>
      <c r="D52" s="153"/>
      <c r="E52" s="49">
        <f>AVERAGE(E47:E51)</f>
        <v>3</v>
      </c>
      <c r="F52" s="21" t="str">
        <f>IF(E52&gt;=$J$16,$I$16,IF(E52&lt;=$K$13,$I$13,IF(E52&gt;=$J$15,$I$15,IF(E52&gt;=$J$14,$I$14))))</f>
        <v>ЗАДОВОЛИТЕЛНА</v>
      </c>
    </row>
    <row r="53" spans="3:6" s="29" customFormat="1" ht="19" thickBot="1" x14ac:dyDescent="0.3">
      <c r="C53" s="154" t="s">
        <v>44</v>
      </c>
      <c r="D53" s="155"/>
      <c r="E53" s="155"/>
      <c r="F53" s="156"/>
    </row>
    <row r="54" spans="3:6" s="29" customFormat="1" ht="90.5" customHeight="1" x14ac:dyDescent="0.25">
      <c r="C54" s="84">
        <v>27</v>
      </c>
      <c r="D54" s="111" t="s">
        <v>28</v>
      </c>
      <c r="E54" s="58">
        <v>3</v>
      </c>
      <c r="F54" s="112" t="s">
        <v>115</v>
      </c>
    </row>
    <row r="55" spans="3:6" s="29" customFormat="1" ht="107" customHeight="1" x14ac:dyDescent="0.25">
      <c r="C55" s="85">
        <v>28</v>
      </c>
      <c r="D55" s="113" t="s">
        <v>110</v>
      </c>
      <c r="E55" s="60">
        <v>4</v>
      </c>
      <c r="F55" s="67" t="s">
        <v>114</v>
      </c>
    </row>
    <row r="56" spans="3:6" s="29" customFormat="1" ht="299" customHeight="1" x14ac:dyDescent="0.25">
      <c r="C56" s="85">
        <v>29</v>
      </c>
      <c r="D56" s="113" t="s">
        <v>111</v>
      </c>
      <c r="E56" s="60">
        <v>4</v>
      </c>
      <c r="F56" s="67" t="s">
        <v>113</v>
      </c>
    </row>
    <row r="57" spans="3:6" s="29" customFormat="1" ht="95.5" customHeight="1" x14ac:dyDescent="0.25">
      <c r="C57" s="85">
        <v>30</v>
      </c>
      <c r="D57" s="113" t="s">
        <v>23</v>
      </c>
      <c r="E57" s="60">
        <v>3</v>
      </c>
      <c r="F57" s="67" t="s">
        <v>116</v>
      </c>
    </row>
    <row r="58" spans="3:6" s="29" customFormat="1" ht="140.5" customHeight="1" x14ac:dyDescent="0.25">
      <c r="C58" s="85">
        <v>31</v>
      </c>
      <c r="D58" s="113" t="s">
        <v>112</v>
      </c>
      <c r="E58" s="60">
        <v>2</v>
      </c>
      <c r="F58" s="67" t="s">
        <v>117</v>
      </c>
    </row>
    <row r="59" spans="3:6" s="29" customFormat="1" ht="81" customHeight="1" x14ac:dyDescent="0.25">
      <c r="C59" s="85">
        <v>32</v>
      </c>
      <c r="D59" s="113" t="s">
        <v>24</v>
      </c>
      <c r="E59" s="61">
        <v>4</v>
      </c>
      <c r="F59" s="93" t="s">
        <v>118</v>
      </c>
    </row>
    <row r="60" spans="3:6" s="29" customFormat="1" ht="135" customHeight="1" x14ac:dyDescent="0.25">
      <c r="C60" s="85">
        <v>33</v>
      </c>
      <c r="D60" s="113" t="s">
        <v>57</v>
      </c>
      <c r="E60" s="60">
        <v>4</v>
      </c>
      <c r="F60" s="93" t="s">
        <v>119</v>
      </c>
    </row>
    <row r="61" spans="3:6" s="29" customFormat="1" ht="97" customHeight="1" thickBot="1" x14ac:dyDescent="0.3">
      <c r="C61" s="86">
        <v>34</v>
      </c>
      <c r="D61" s="114" t="s">
        <v>25</v>
      </c>
      <c r="E61" s="70">
        <v>3</v>
      </c>
      <c r="F61" s="102" t="s">
        <v>120</v>
      </c>
    </row>
    <row r="62" spans="3:6" s="29" customFormat="1" ht="38.5" customHeight="1" thickBot="1" x14ac:dyDescent="0.3">
      <c r="C62" s="152" t="s">
        <v>38</v>
      </c>
      <c r="D62" s="153"/>
      <c r="E62" s="49">
        <f>AVERAGE(E54:E61)</f>
        <v>3.375</v>
      </c>
      <c r="F62" s="21" t="str">
        <f>IF(E62&gt;=$J$16,$I$16,IF(E62&lt;=$K$13,$I$13,IF(E62&gt;=$J$15,$I$15,IF(E62&gt;=$J$14,$I$14))))</f>
        <v>ДОБРА</v>
      </c>
    </row>
    <row r="63" spans="3:6" s="29" customFormat="1" ht="19" thickBot="1" x14ac:dyDescent="0.3">
      <c r="C63" s="157" t="s">
        <v>20</v>
      </c>
      <c r="D63" s="158"/>
      <c r="E63" s="158"/>
      <c r="F63" s="159"/>
    </row>
    <row r="64" spans="3:6" s="29" customFormat="1" ht="76.5" customHeight="1" x14ac:dyDescent="0.25">
      <c r="C64" s="87">
        <v>35</v>
      </c>
      <c r="D64" s="115" t="s">
        <v>60</v>
      </c>
      <c r="E64" s="58">
        <v>4</v>
      </c>
      <c r="F64" s="65" t="s">
        <v>129</v>
      </c>
    </row>
    <row r="65" spans="3:9" s="29" customFormat="1" ht="192" customHeight="1" x14ac:dyDescent="0.25">
      <c r="C65" s="87">
        <v>36</v>
      </c>
      <c r="D65" s="115" t="s">
        <v>121</v>
      </c>
      <c r="E65" s="61">
        <v>4</v>
      </c>
      <c r="F65" s="65" t="s">
        <v>130</v>
      </c>
    </row>
    <row r="66" spans="3:9" s="29" customFormat="1" ht="209" customHeight="1" x14ac:dyDescent="0.25">
      <c r="C66" s="85">
        <v>37</v>
      </c>
      <c r="D66" s="113" t="s">
        <v>122</v>
      </c>
      <c r="E66" s="60">
        <v>3</v>
      </c>
      <c r="F66" s="67" t="s">
        <v>123</v>
      </c>
    </row>
    <row r="67" spans="3:9" s="29" customFormat="1" ht="81" customHeight="1" x14ac:dyDescent="0.25">
      <c r="C67" s="85">
        <v>38</v>
      </c>
      <c r="D67" s="113" t="s">
        <v>29</v>
      </c>
      <c r="E67" s="60">
        <v>3</v>
      </c>
      <c r="F67" s="93" t="s">
        <v>124</v>
      </c>
    </row>
    <row r="68" spans="3:9" s="29" customFormat="1" ht="221" x14ac:dyDescent="0.25">
      <c r="C68" s="85">
        <v>39</v>
      </c>
      <c r="D68" s="113" t="s">
        <v>31</v>
      </c>
      <c r="E68" s="61">
        <v>3</v>
      </c>
      <c r="F68" s="93" t="s">
        <v>125</v>
      </c>
    </row>
    <row r="69" spans="3:9" s="29" customFormat="1" ht="147.5" customHeight="1" x14ac:dyDescent="0.25">
      <c r="C69" s="88">
        <v>40</v>
      </c>
      <c r="D69" s="116" t="s">
        <v>61</v>
      </c>
      <c r="E69" s="61">
        <v>3</v>
      </c>
      <c r="F69" s="117" t="s">
        <v>126</v>
      </c>
    </row>
    <row r="70" spans="3:9" s="29" customFormat="1" ht="54" customHeight="1" x14ac:dyDescent="0.25">
      <c r="C70" s="88">
        <v>41</v>
      </c>
      <c r="D70" s="116" t="s">
        <v>58</v>
      </c>
      <c r="E70" s="60">
        <v>3</v>
      </c>
      <c r="F70" s="117" t="s">
        <v>128</v>
      </c>
    </row>
    <row r="71" spans="3:9" s="29" customFormat="1" ht="204.5" customHeight="1" thickBot="1" x14ac:dyDescent="0.3">
      <c r="C71" s="86">
        <v>42</v>
      </c>
      <c r="D71" s="114" t="s">
        <v>32</v>
      </c>
      <c r="E71" s="70">
        <v>4</v>
      </c>
      <c r="F71" s="102" t="s">
        <v>127</v>
      </c>
    </row>
    <row r="72" spans="3:9" s="29" customFormat="1" ht="36" customHeight="1" thickBot="1" x14ac:dyDescent="0.3">
      <c r="C72" s="160" t="s">
        <v>39</v>
      </c>
      <c r="D72" s="161"/>
      <c r="E72" s="48">
        <f>AVERAGE(E64:E71)</f>
        <v>3.375</v>
      </c>
      <c r="F72" s="17" t="str">
        <f>IF(E72&gt;=$J$16,$I$16,IF(E72&lt;=$K$13,$I$13,IF(E72&gt;=$J$15,$I$15,IF(E72&gt;=$J$14,$I$14))))</f>
        <v>ДОБРА</v>
      </c>
    </row>
    <row r="73" spans="3:9" s="29" customFormat="1" ht="19" thickBot="1" x14ac:dyDescent="0.3">
      <c r="C73" s="142" t="s">
        <v>21</v>
      </c>
      <c r="D73" s="143"/>
      <c r="E73" s="143"/>
      <c r="F73" s="144"/>
    </row>
    <row r="74" spans="3:9" s="29" customFormat="1" ht="101" customHeight="1" x14ac:dyDescent="0.25">
      <c r="C74" s="79">
        <v>43</v>
      </c>
      <c r="D74" s="69" t="s">
        <v>63</v>
      </c>
      <c r="E74" s="58">
        <v>3</v>
      </c>
      <c r="F74" s="93" t="s">
        <v>133</v>
      </c>
    </row>
    <row r="75" spans="3:9" s="29" customFormat="1" ht="51" customHeight="1" x14ac:dyDescent="0.25">
      <c r="C75" s="79">
        <v>44</v>
      </c>
      <c r="D75" s="69" t="s">
        <v>43</v>
      </c>
      <c r="E75" s="60">
        <v>4</v>
      </c>
      <c r="F75" s="93" t="s">
        <v>132</v>
      </c>
    </row>
    <row r="76" spans="3:9" s="29" customFormat="1" ht="409.5" x14ac:dyDescent="0.25">
      <c r="C76" s="79">
        <v>45</v>
      </c>
      <c r="D76" s="69" t="s">
        <v>131</v>
      </c>
      <c r="E76" s="60">
        <v>2</v>
      </c>
      <c r="F76" s="67" t="s">
        <v>134</v>
      </c>
    </row>
    <row r="77" spans="3:9" s="29" customFormat="1" ht="68" customHeight="1" thickBot="1" x14ac:dyDescent="0.3">
      <c r="C77" s="80">
        <v>46</v>
      </c>
      <c r="D77" s="99" t="s">
        <v>33</v>
      </c>
      <c r="E77" s="62">
        <v>4</v>
      </c>
      <c r="F77" s="117" t="s">
        <v>135</v>
      </c>
    </row>
    <row r="78" spans="3:9" s="29" customFormat="1" ht="30.65" customHeight="1" x14ac:dyDescent="0.25">
      <c r="C78" s="145" t="s">
        <v>36</v>
      </c>
      <c r="D78" s="146"/>
      <c r="E78" s="50">
        <f>AVERAGE(E74:E77)</f>
        <v>3.25</v>
      </c>
      <c r="F78" s="19" t="str">
        <f>IF(E78&gt;=$J$16,$I$16,IF(E78&lt;=$K$13,$I$13,IF(E78&gt;=$J$15,$I$15,IF(E78&gt;=$J$14,$I$14))))</f>
        <v>ДОБРА</v>
      </c>
      <c r="I78" s="42"/>
    </row>
    <row r="79" spans="3:9" s="29" customFormat="1" ht="4.1500000000000004" customHeight="1" x14ac:dyDescent="0.25">
      <c r="C79" s="89"/>
      <c r="D79" s="16"/>
      <c r="E79" s="51"/>
      <c r="F79" s="18"/>
    </row>
    <row r="80" spans="3:9" s="29" customFormat="1" ht="48" customHeight="1" thickBot="1" x14ac:dyDescent="0.3">
      <c r="C80" s="147" t="s">
        <v>35</v>
      </c>
      <c r="D80" s="148"/>
      <c r="E80" s="49">
        <f>AVERAGE(E78,E72,E62,E52,E45)</f>
        <v>3.2952380952380951</v>
      </c>
      <c r="F80" s="20" t="str">
        <f>IF(E80&gt;=$J$16,$I$16,IF(E80&lt;=$K$13,$I$13,IF(E80&gt;=$J$15,$I$15,IF(E80&gt;=$J$14,$I$14))))</f>
        <v>ДОБРА</v>
      </c>
    </row>
    <row r="81" ht="4.9000000000000004" customHeight="1" x14ac:dyDescent="0.35"/>
    <row r="82" ht="4.9000000000000004" customHeight="1" x14ac:dyDescent="0.35"/>
    <row r="103" spans="3:12" x14ac:dyDescent="0.35">
      <c r="D103" s="121" t="s">
        <v>137</v>
      </c>
      <c r="E103" s="122"/>
      <c r="F103" s="121"/>
    </row>
    <row r="104" spans="3:12" ht="36.5" customHeight="1" x14ac:dyDescent="0.35">
      <c r="D104" s="118" t="s">
        <v>136</v>
      </c>
      <c r="E104" s="119"/>
      <c r="F104" s="119"/>
      <c r="G104" s="120"/>
      <c r="H104" s="120"/>
      <c r="I104" s="120"/>
      <c r="J104" s="120"/>
      <c r="K104" s="120"/>
      <c r="L104" s="120"/>
    </row>
    <row r="106" spans="3:12" x14ac:dyDescent="0.35">
      <c r="D106" s="43"/>
    </row>
    <row r="107" spans="3:12" x14ac:dyDescent="0.35">
      <c r="C107" s="90"/>
      <c r="D107" s="43"/>
    </row>
    <row r="108" spans="3:12" x14ac:dyDescent="0.35">
      <c r="C108" s="90"/>
      <c r="D108" s="43"/>
    </row>
    <row r="109" spans="3:12" x14ac:dyDescent="0.35">
      <c r="C109" s="90"/>
      <c r="D109" s="43"/>
    </row>
    <row r="110" spans="3:12" x14ac:dyDescent="0.35">
      <c r="C110" s="90"/>
      <c r="D110" s="43"/>
    </row>
    <row r="111" spans="3:12" x14ac:dyDescent="0.35">
      <c r="C111" s="90"/>
      <c r="D111" s="43"/>
    </row>
    <row r="112" spans="3:12" x14ac:dyDescent="0.35">
      <c r="C112" s="90"/>
      <c r="D112" s="43"/>
    </row>
    <row r="113" spans="3:4" x14ac:dyDescent="0.35">
      <c r="C113" s="90"/>
      <c r="D113" s="43"/>
    </row>
    <row r="114" spans="3:4" x14ac:dyDescent="0.35">
      <c r="C114" s="90"/>
      <c r="D114" s="43"/>
    </row>
    <row r="115" spans="3:4" x14ac:dyDescent="0.35">
      <c r="C115" s="90"/>
      <c r="D115" s="43"/>
    </row>
    <row r="116" spans="3:4" x14ac:dyDescent="0.35">
      <c r="C116" s="90"/>
      <c r="D116" s="43"/>
    </row>
    <row r="117" spans="3:4" x14ac:dyDescent="0.35">
      <c r="C117" s="90"/>
      <c r="D117" s="43"/>
    </row>
  </sheetData>
  <sheetProtection selectLockedCells="1" selectUnlockedCells="1"/>
  <customSheetViews>
    <customSheetView guid="{789D77B1-A5E0-403A-B804-E71F989F014D}" showPageBreaks="1" printArea="1" hiddenColumns="1" topLeftCell="A52">
      <selection activeCell="M56" sqref="M56"/>
      <pageMargins left="0" right="0" top="0.75" bottom="0.75" header="0.3" footer="0.3"/>
      <pageSetup paperSize="9" orientation="portrait" horizontalDpi="400" verticalDpi="200" r:id="rId1"/>
    </customSheetView>
    <customSheetView guid="{8497F79D-2C75-4167-834C-D55B187EEAC4}" showRowCol="0" hiddenColumns="1">
      <selection activeCell="C2" sqref="C2:F2"/>
      <pageMargins left="0" right="0" top="0.75" bottom="0.75" header="0.3" footer="0.3"/>
      <pageSetup paperSize="9" orientation="portrait" horizontalDpi="400" verticalDpi="200" r:id="rId2"/>
    </customSheetView>
    <customSheetView guid="{F95BAE57-64A0-49ED-BAE0-CAC0E32084FA}" scale="70" showPageBreaks="1" topLeftCell="A39">
      <selection activeCell="J24" sqref="J24"/>
      <pageMargins left="0.70866141732283472" right="0.31496062992125984" top="0.35433070866141736" bottom="0.15748031496062992" header="0.31496062992125984" footer="0.31496062992125984"/>
      <pageSetup paperSize="9" orientation="landscape" horizontalDpi="400" verticalDpi="200" r:id="rId3"/>
    </customSheetView>
    <customSheetView guid="{85318034-5F43-4A66-B9BA-3BAE7D23105F}" scale="90" showGridLines="0" showRowCol="0" hiddenColumns="1">
      <selection activeCell="L69" sqref="L69"/>
      <pageMargins left="0.25" right="0.25" top="0.75" bottom="0.75" header="0.3" footer="0.3"/>
      <pageSetup paperSize="9" orientation="landscape" horizontalDpi="400" verticalDpi="200" r:id="rId4"/>
    </customSheetView>
    <customSheetView guid="{926320B3-8FBA-4E17-B9E5-BFC074FB4AE6}" scale="90" hiddenColumns="1">
      <pane ySplit="14" topLeftCell="A15" activePane="bottomLeft" state="frozen"/>
      <selection pane="bottomLeft" activeCell="M7" sqref="M7"/>
      <pageMargins left="0.70866141732283472" right="0.31496062992125984" top="0.35433070866141736" bottom="0.15748031496062992" header="0.31496062992125984" footer="0.31496062992125984"/>
      <pageSetup paperSize="9" orientation="landscape" horizontalDpi="400" verticalDpi="200" r:id="rId5"/>
    </customSheetView>
    <customSheetView guid="{94E07A01-2805-4FB6-9750-99EE1812A8A7}" scale="90">
      <pane ySplit="14" topLeftCell="A15" activePane="bottomLeft" state="frozen"/>
      <selection pane="bottomLeft" activeCell="D18" sqref="D18"/>
      <pageMargins left="0.70866141732283472" right="0.31496062992125984" top="0.35433070866141736" bottom="0.15748031496062992" header="0.31496062992125984" footer="0.31496062992125984"/>
      <pageSetup paperSize="9" orientation="landscape" horizontalDpi="400" verticalDpi="200" r:id="rId6"/>
    </customSheetView>
    <customSheetView guid="{98E7FD86-0791-4C64-A3C2-3F1FF72ABF64}" scale="90">
      <pane ySplit="14" topLeftCell="A15" activePane="bottomLeft" state="frozen"/>
      <selection pane="bottomLeft" activeCell="I18" sqref="I18"/>
      <pageMargins left="0.70866141732283472" right="0.31496062992125984" top="0.35433070866141736" bottom="0.15748031496062992" header="0.31496062992125984" footer="0.31496062992125984"/>
      <pageSetup paperSize="9" orientation="landscape" horizontalDpi="400" verticalDpi="200" r:id="rId7"/>
    </customSheetView>
    <customSheetView guid="{16855F67-37AB-4752-AA23-96FD6EA2F3E5}" showPageBreaks="1" printArea="1" hiddenColumns="1" topLeftCell="A68">
      <selection activeCell="F72" sqref="F72"/>
      <pageMargins left="0" right="0" top="0.15748031496062992" bottom="0.15748031496062992" header="0.11811023622047245" footer="0.11811023622047245"/>
      <pageSetup paperSize="9" orientation="portrait" horizontalDpi="400" verticalDpi="200" r:id="rId8"/>
    </customSheetView>
    <customSheetView guid="{E00590C4-D827-4B15-AB1C-AA99E4143F62}" topLeftCell="A53">
      <selection activeCell="L57" sqref="L57"/>
      <pageMargins left="0.70866141732283472" right="0.31496062992125984" top="0.35433070866141736" bottom="0.15748031496062992" header="0.31496062992125984" footer="0.31496062992125984"/>
      <pageSetup paperSize="9" orientation="landscape" horizontalDpi="400" verticalDpi="200" r:id="rId9"/>
    </customSheetView>
    <customSheetView guid="{B598AE22-1914-4CDF-8570-CC3F4C245B98}" showRowCol="0" hiddenColumns="1" topLeftCell="A76">
      <selection activeCell="M85" sqref="L85:M85"/>
      <pageMargins left="0" right="0" top="0.75" bottom="0.75" header="0.3" footer="0.3"/>
      <pageSetup paperSize="9" orientation="portrait" horizontalDpi="400" verticalDpi="200" r:id="rId10"/>
    </customSheetView>
  </customSheetViews>
  <mergeCells count="24">
    <mergeCell ref="C45:D45"/>
    <mergeCell ref="C12:F12"/>
    <mergeCell ref="D13:F13"/>
    <mergeCell ref="D14:F14"/>
    <mergeCell ref="D15:F15"/>
    <mergeCell ref="D16:F16"/>
    <mergeCell ref="C73:F73"/>
    <mergeCell ref="C78:D78"/>
    <mergeCell ref="C80:D80"/>
    <mergeCell ref="C46:F46"/>
    <mergeCell ref="C52:D52"/>
    <mergeCell ref="C53:F53"/>
    <mergeCell ref="C62:D62"/>
    <mergeCell ref="C63:F63"/>
    <mergeCell ref="C72:D72"/>
    <mergeCell ref="C2:F2"/>
    <mergeCell ref="C3:F3"/>
    <mergeCell ref="C40:F40"/>
    <mergeCell ref="C18:F18"/>
    <mergeCell ref="C19:F19"/>
    <mergeCell ref="C26:F26"/>
    <mergeCell ref="C30:F30"/>
    <mergeCell ref="C35:F35"/>
    <mergeCell ref="C5:F5"/>
  </mergeCells>
  <conditionalFormatting sqref="E45 E52 E62 E72 E78:E80">
    <cfRule type="cellIs" dxfId="11" priority="57" operator="between">
      <formula>$J$13</formula>
      <formula>$K$13</formula>
    </cfRule>
  </conditionalFormatting>
  <conditionalFormatting sqref="E45 E52 E62 E72 E78:E80">
    <cfRule type="cellIs" dxfId="10" priority="62" operator="between">
      <formula>$J$14</formula>
      <formula>$K$14</formula>
    </cfRule>
  </conditionalFormatting>
  <conditionalFormatting sqref="E45 E52 E62 E72 E78:E80">
    <cfRule type="cellIs" dxfId="9" priority="67" stopIfTrue="1" operator="between">
      <formula>$J$15</formula>
      <formula>$K$15</formula>
    </cfRule>
  </conditionalFormatting>
  <conditionalFormatting sqref="E45 E52 E62 E72 E78:E80">
    <cfRule type="cellIs" dxfId="8" priority="72" operator="between">
      <formula>$J$16</formula>
      <formula>$K$16</formula>
    </cfRule>
  </conditionalFormatting>
  <conditionalFormatting sqref="F80 F72 F62 F52 F45">
    <cfRule type="cellIs" dxfId="7" priority="77" operator="equal">
      <formula>$I$16</formula>
    </cfRule>
    <cfRule type="cellIs" dxfId="6" priority="78" operator="equal">
      <formula>$I$15</formula>
    </cfRule>
    <cfRule type="cellIs" dxfId="5" priority="79" operator="equal">
      <formula>$I$14</formula>
    </cfRule>
    <cfRule type="cellIs" dxfId="4" priority="80" operator="equal">
      <formula>$I$13</formula>
    </cfRule>
  </conditionalFormatting>
  <conditionalFormatting sqref="F78:F79">
    <cfRule type="cellIs" dxfId="3" priority="97" operator="equal">
      <formula>$I$16</formula>
    </cfRule>
    <cfRule type="cellIs" dxfId="2" priority="98" stopIfTrue="1" operator="equal">
      <formula>$I$15</formula>
    </cfRule>
    <cfRule type="cellIs" dxfId="1" priority="99" operator="equal">
      <formula>$I$14</formula>
    </cfRule>
    <cfRule type="cellIs" dxfId="0" priority="100" operator="equal">
      <formula>$I$13</formula>
    </cfRule>
  </conditionalFormatting>
  <dataValidations count="1">
    <dataValidation type="list" showInputMessage="1" showErrorMessage="1" sqref="E20:E25 E64:E71 E31:E34 E27:E29 E36:E39 E41:E44 E47:E51 E54:E61 E74:E77">
      <formula1>$C$13:$C$16</formula1>
    </dataValidation>
  </dataValidations>
  <pageMargins left="0" right="0" top="0.75" bottom="0.75" header="0.3" footer="0.3"/>
  <pageSetup paperSize="9" orientation="portrait" r:id="rId11"/>
  <ignoredErrors>
    <ignoredError sqref="E78:F78 E45:F45 E52:F52 E62:F62 E72:F72 E80:F80" evalError="1"/>
  </ignoredErrors>
  <drawing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G10"/>
  <sheetViews>
    <sheetView workbookViewId="0">
      <selection activeCell="C13" sqref="C13"/>
    </sheetView>
  </sheetViews>
  <sheetFormatPr defaultColWidth="8.81640625" defaultRowHeight="14.5" x14ac:dyDescent="0.35"/>
  <cols>
    <col min="1" max="1" width="8.81640625" style="8"/>
    <col min="2" max="7" width="22.453125" style="8" customWidth="1"/>
    <col min="8" max="16384" width="8.81640625" style="8"/>
  </cols>
  <sheetData>
    <row r="6" spans="2:7" ht="15" thickBot="1" x14ac:dyDescent="0.4"/>
    <row r="7" spans="2:7" ht="20.5" thickBot="1" x14ac:dyDescent="0.4">
      <c r="B7" s="6" t="s">
        <v>13</v>
      </c>
      <c r="C7" s="4" t="s">
        <v>1</v>
      </c>
      <c r="D7" s="1" t="s">
        <v>3</v>
      </c>
      <c r="E7" s="5" t="s">
        <v>2</v>
      </c>
      <c r="F7" s="1" t="s">
        <v>4</v>
      </c>
      <c r="G7" s="9" t="s">
        <v>5</v>
      </c>
    </row>
    <row r="8" spans="2:7" ht="43.15" customHeight="1" x14ac:dyDescent="0.35">
      <c r="B8" s="7" t="s">
        <v>0</v>
      </c>
      <c r="C8" s="3">
        <v>20</v>
      </c>
      <c r="D8" s="2">
        <v>20</v>
      </c>
      <c r="E8" s="3">
        <v>20</v>
      </c>
      <c r="F8" s="2">
        <v>20</v>
      </c>
      <c r="G8" s="10">
        <v>20</v>
      </c>
    </row>
    <row r="9" spans="2:7" ht="15" thickBot="1" x14ac:dyDescent="0.4">
      <c r="B9" s="12">
        <f>SUM(C8:G8)</f>
        <v>100</v>
      </c>
      <c r="C9" s="13">
        <f>(C8*C10)</f>
        <v>69.523809523809518</v>
      </c>
      <c r="D9" s="14">
        <f>(D8*D10)</f>
        <v>60</v>
      </c>
      <c r="E9" s="13">
        <f>(E8*E10)</f>
        <v>67.5</v>
      </c>
      <c r="F9" s="14">
        <f>(F8*F10)</f>
        <v>67.5</v>
      </c>
      <c r="G9" s="15">
        <f>(G8*G10)</f>
        <v>65</v>
      </c>
    </row>
    <row r="10" spans="2:7" ht="15" thickBot="1" x14ac:dyDescent="0.4">
      <c r="B10" s="11">
        <f>Sheet1!$E$80</f>
        <v>3.2952380952380951</v>
      </c>
      <c r="C10" s="11">
        <f>Sheet1!$E$45</f>
        <v>3.4761904761904763</v>
      </c>
      <c r="D10" s="11">
        <f>Sheet1!$E$52</f>
        <v>3</v>
      </c>
      <c r="E10" s="11">
        <f>Sheet1!$E$62</f>
        <v>3.375</v>
      </c>
      <c r="F10" s="11">
        <f>Sheet1!$E$72</f>
        <v>3.375</v>
      </c>
      <c r="G10" s="11">
        <f>Sheet1!$E$78</f>
        <v>3.25</v>
      </c>
    </row>
  </sheetData>
  <customSheetViews>
    <customSheetView guid="{789D77B1-A5E0-403A-B804-E71F989F014D}" state="hidden">
      <selection activeCell="C13" sqref="C13"/>
      <pageMargins left="0.7" right="0.7" top="0.75" bottom="0.75" header="0.3" footer="0.3"/>
    </customSheetView>
    <customSheetView guid="{8497F79D-2C75-4167-834C-D55B187EEAC4}" state="hidden">
      <selection activeCell="C13" sqref="C13"/>
      <pageMargins left="0.7" right="0.7" top="0.75" bottom="0.75" header="0.3" footer="0.3"/>
    </customSheetView>
    <customSheetView guid="{F95BAE57-64A0-49ED-BAE0-CAC0E32084FA}" state="hidden">
      <selection activeCell="C13" sqref="C13"/>
      <pageMargins left="0.7" right="0.7" top="0.75" bottom="0.75" header="0.3" footer="0.3"/>
    </customSheetView>
    <customSheetView guid="{85318034-5F43-4A66-B9BA-3BAE7D23105F}" state="hidden">
      <selection activeCell="C13" sqref="C13"/>
      <pageMargins left="0.7" right="0.7" top="0.75" bottom="0.75" header="0.3" footer="0.3"/>
    </customSheetView>
    <customSheetView guid="{926320B3-8FBA-4E17-B9E5-BFC074FB4AE6}" state="hidden">
      <selection activeCell="C13" sqref="C13"/>
      <pageMargins left="0.7" right="0.7" top="0.75" bottom="0.75" header="0.3" footer="0.3"/>
    </customSheetView>
    <customSheetView guid="{94E07A01-2805-4FB6-9750-99EE1812A8A7}" state="hidden">
      <selection activeCell="C13" sqref="C13"/>
      <pageMargins left="0.7" right="0.7" top="0.75" bottom="0.75" header="0.3" footer="0.3"/>
    </customSheetView>
    <customSheetView guid="{98E7FD86-0791-4C64-A3C2-3F1FF72ABF64}" state="hidden">
      <selection activeCell="C13" sqref="C13"/>
      <pageMargins left="0.7" right="0.7" top="0.75" bottom="0.75" header="0.3" footer="0.3"/>
    </customSheetView>
    <customSheetView guid="{16855F67-37AB-4752-AA23-96FD6EA2F3E5}" state="hidden">
      <selection activeCell="C13" sqref="C13"/>
      <pageMargins left="0.7" right="0.7" top="0.75" bottom="0.75" header="0.3" footer="0.3"/>
    </customSheetView>
    <customSheetView guid="{E00590C4-D827-4B15-AB1C-AA99E4143F62}" state="hidden">
      <selection activeCell="C13" sqref="C13"/>
      <pageMargins left="0.7" right="0.7" top="0.75" bottom="0.75" header="0.3" footer="0.3"/>
    </customSheetView>
    <customSheetView guid="{B598AE22-1914-4CDF-8570-CC3F4C245B98}" state="hidden">
      <selection activeCell="C13" sqref="C13"/>
      <pageMargins left="0.7" right="0.7" top="0.75" bottom="0.75" header="0.3" footer="0.3"/>
    </customSheetView>
  </customSheetViews>
  <dataValidations count="2">
    <dataValidation allowBlank="1" showInputMessage="1" showErrorMessage="1" errorTitle="ВНИМАНИЕ" error="Въвели сте фактор извън лимита!" sqref="C8:G8"/>
    <dataValidation type="whole" operator="equal" allowBlank="1" showInputMessage="1" showErrorMessage="1" errorTitle="ВНИМАНИЕ" error="СБОРЪТ НА ТЕЖЕСТИТЕ ТРЯБВА ДА Е РАВЕН НА 100!" sqref="B9">
      <formula1>100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5" sqref="D15"/>
    </sheetView>
  </sheetViews>
  <sheetFormatPr defaultRowHeight="12.5" x14ac:dyDescent="0.25"/>
  <sheetData/>
  <customSheetViews>
    <customSheetView guid="{789D77B1-A5E0-403A-B804-E71F989F014D}">
      <pageMargins left="0.7" right="0.7" top="0.75" bottom="0.75" header="0.3" footer="0.3"/>
    </customSheetView>
    <customSheetView guid="{8497F79D-2C75-4167-834C-D55B187EEAC4}">
      <pageMargins left="0.7" right="0.7" top="0.75" bottom="0.75" header="0.3" footer="0.3"/>
    </customSheetView>
    <customSheetView guid="{F95BAE57-64A0-49ED-BAE0-CAC0E32084FA}">
      <pageMargins left="0.7" right="0.7" top="0.75" bottom="0.75" header="0.3" footer="0.3"/>
    </customSheetView>
    <customSheetView guid="{85318034-5F43-4A66-B9BA-3BAE7D23105F}" state="hidden">
      <pageMargins left="0.7" right="0.7" top="0.75" bottom="0.75" header="0.3" footer="0.3"/>
    </customSheetView>
    <customSheetView guid="{926320B3-8FBA-4E17-B9E5-BFC074FB4AE6}">
      <pageMargins left="0.7" right="0.7" top="0.75" bottom="0.75" header="0.3" footer="0.3"/>
    </customSheetView>
    <customSheetView guid="{98E7FD86-0791-4C64-A3C2-3F1FF72ABF64}">
      <pageMargins left="0.7" right="0.7" top="0.75" bottom="0.75" header="0.3" footer="0.3"/>
    </customSheetView>
    <customSheetView guid="{16855F67-37AB-4752-AA23-96FD6EA2F3E5}">
      <pageMargins left="0.7" right="0.7" top="0.75" bottom="0.75" header="0.3" footer="0.3"/>
    </customSheetView>
    <customSheetView guid="{E00590C4-D827-4B15-AB1C-AA99E4143F62}">
      <pageMargins left="0.7" right="0.7" top="0.75" bottom="0.75" header="0.3" footer="0.3"/>
    </customSheetView>
    <customSheetView guid="{B598AE22-1914-4CDF-8570-CC3F4C245B98}">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Sheet3</vt:lpstr>
      <vt:lpstr>Sheet2</vt:lpstr>
      <vt:lpstr>Sheet1!Print_Area</vt:lpstr>
    </vt:vector>
  </TitlesOfParts>
  <Company>PIFKA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SBELCHEV</dc:creator>
  <cp:lastModifiedBy>user</cp:lastModifiedBy>
  <cp:lastPrinted>2023-01-31T09:29:32Z</cp:lastPrinted>
  <dcterms:created xsi:type="dcterms:W3CDTF">2004-07-14T12:19:14Z</dcterms:created>
  <dcterms:modified xsi:type="dcterms:W3CDTF">2023-01-31T09:30:49Z</dcterms:modified>
</cp:coreProperties>
</file>